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rant\Desktop\לירן טטרו\"/>
    </mc:Choice>
  </mc:AlternateContent>
  <xr:revisionPtr revIDLastSave="0" documentId="13_ncr:1_{76DD2AA8-9F15-4EE1-8524-94CF9418EF68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דיווח דיגומים" sheetId="1" r:id="rId1"/>
    <sheet name="דיווח חריגים" sheetId="2" r:id="rId2"/>
    <sheet name="תוצאות דיגום אסורים" sheetId="3" r:id="rId3"/>
  </sheets>
  <definedNames>
    <definedName name="_xlnm._FilterDatabase" localSheetId="0" hidden="1">'דיווח דיגומים'!$B$1:$L$32</definedName>
    <definedName name="_xlnm.Print_Titles" localSheetId="0">'דיווח דיגומים'!$1:$1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H32" i="1"/>
  <c r="F3" i="1"/>
  <c r="D4" i="2" s="1"/>
  <c r="F4" i="1"/>
  <c r="D5" i="2" s="1"/>
  <c r="F5" i="1"/>
  <c r="D6" i="2" s="1"/>
  <c r="F6" i="1"/>
  <c r="D7" i="2" s="1"/>
  <c r="F7" i="1"/>
  <c r="D8" i="2" s="1"/>
  <c r="F8" i="1"/>
  <c r="D9" i="2" s="1"/>
  <c r="F9" i="1"/>
  <c r="D10" i="2" s="1"/>
  <c r="F10" i="1"/>
  <c r="D11" i="2" s="1"/>
  <c r="F11" i="1"/>
  <c r="D12" i="2" s="1"/>
  <c r="F12" i="1"/>
  <c r="D13" i="2" s="1"/>
  <c r="F13" i="1"/>
  <c r="D14" i="2" s="1"/>
  <c r="F14" i="1"/>
  <c r="D15" i="2" s="1"/>
  <c r="F15" i="1"/>
  <c r="D16" i="2" s="1"/>
  <c r="F16" i="1"/>
  <c r="D17" i="2" s="1"/>
  <c r="F17" i="1"/>
  <c r="D18" i="2" s="1"/>
  <c r="F18" i="1"/>
  <c r="D19" i="2" s="1"/>
  <c r="F19" i="1"/>
  <c r="D20" i="2" s="1"/>
  <c r="F20" i="1"/>
  <c r="D21" i="2" s="1"/>
  <c r="F21" i="1"/>
  <c r="D22" i="2" s="1"/>
  <c r="F22" i="1"/>
  <c r="D23" i="2" s="1"/>
  <c r="F23" i="1"/>
  <c r="D24" i="2" s="1"/>
  <c r="F24" i="1"/>
  <c r="D25" i="2" s="1"/>
  <c r="F25" i="1"/>
  <c r="D26" i="2" s="1"/>
  <c r="F26" i="1"/>
  <c r="D27" i="2" s="1"/>
  <c r="F27" i="1"/>
  <c r="D28" i="2" s="1"/>
  <c r="F28" i="1"/>
  <c r="D29" i="2" s="1"/>
  <c r="F29" i="1"/>
  <c r="D30" i="2" s="1"/>
  <c r="F30" i="1"/>
  <c r="D31" i="2" s="1"/>
  <c r="F31" i="1"/>
  <c r="D32" i="2" s="1"/>
  <c r="F2" i="1"/>
  <c r="D3" i="2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G32" i="1" l="1"/>
  <c r="J32" i="1" l="1"/>
  <c r="L32" i="1" l="1"/>
  <c r="K32" i="1"/>
  <c r="I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YAM2</author>
    <author>keren</author>
  </authors>
  <commentList>
    <comment ref="F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הספיקות מבוססות על ממוצע יומי.
עסקים שעובדים 5 ימים בשבוע מוכפלים ב-270
7 ימים בשבוע מוכפלים ב-365
</t>
        </r>
      </text>
    </comment>
    <comment ref="F8" authorId="0" shapeId="0" xr:uid="{4F150B57-77C2-4874-AA08-6FF48A949545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מד ביוב</t>
        </r>
      </text>
    </comment>
    <comment ref="F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על פי הסכם מול חברת דור אלון</t>
        </r>
      </text>
    </comment>
    <comment ref="F10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על פי הסכם עם חברת דור אלון</t>
        </r>
      </text>
    </comment>
    <comment ref="F1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מד ביוב</t>
        </r>
      </text>
    </comment>
    <comment ref="F21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מד ביוב</t>
        </r>
      </text>
    </comment>
    <comment ref="B2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שיחה עם אריה מהקיבוץ
הקייטרינג צורך 250 מ"ק לחודש שזה 10 מק"י</t>
        </r>
      </text>
    </comment>
    <comment ref="F26" authorId="2" shapeId="0" xr:uid="{00000000-0006-0000-0000-000007000000}">
      <text>
        <r>
          <rPr>
            <b/>
            <sz val="9"/>
            <color indexed="81"/>
            <rFont val="Tahoma"/>
            <family val="2"/>
          </rPr>
          <t>ספיקת מים של מכון חליבה וחצר המתנה ביחד</t>
        </r>
      </text>
    </comment>
    <comment ref="F27" authorId="2" shapeId="0" xr:uid="{00000000-0006-0000-0000-000008000000}">
      <text>
        <r>
          <rPr>
            <b/>
            <sz val="9"/>
            <color indexed="81"/>
            <rFont val="Tahoma"/>
            <family val="2"/>
          </rPr>
          <t>keren:</t>
        </r>
        <r>
          <rPr>
            <sz val="9"/>
            <color indexed="81"/>
            <rFont val="Tahoma"/>
            <family val="2"/>
          </rPr>
          <t xml:space="preserve">
ספיקת מים של מכון חליבה </t>
        </r>
      </text>
    </comment>
    <comment ref="F28" authorId="2" shapeId="0" xr:uid="{00000000-0006-0000-0000-000009000000}">
      <text>
        <r>
          <rPr>
            <b/>
            <sz val="9"/>
            <color indexed="81"/>
            <rFont val="Tahoma"/>
            <family val="2"/>
          </rPr>
          <t>keren:</t>
        </r>
        <r>
          <rPr>
            <sz val="9"/>
            <color indexed="81"/>
            <rFont val="Tahoma"/>
            <family val="2"/>
          </rPr>
          <t xml:space="preserve">
ספיקת מים של מכון חליבה וחצר המתנה ביחד</t>
        </r>
      </text>
    </comment>
    <comment ref="F29" authorId="2" shapeId="0" xr:uid="{00000000-0006-0000-0000-00000A000000}">
      <text>
        <r>
          <rPr>
            <b/>
            <sz val="9"/>
            <color indexed="81"/>
            <rFont val="Tahoma"/>
            <family val="2"/>
          </rPr>
          <t>keren:</t>
        </r>
        <r>
          <rPr>
            <sz val="9"/>
            <color indexed="81"/>
            <rFont val="Tahoma"/>
            <family val="2"/>
          </rPr>
          <t xml:space="preserve">
ספיקת מים של מכון חליבה וחצר המתנה ביחד</t>
        </r>
      </text>
    </comment>
    <comment ref="F30" authorId="2" shapeId="0" xr:uid="{00000000-0006-0000-0000-00000B000000}">
      <text>
        <r>
          <rPr>
            <b/>
            <sz val="9"/>
            <color indexed="81"/>
            <rFont val="Tahoma"/>
            <family val="2"/>
          </rPr>
          <t>keren:</t>
        </r>
        <r>
          <rPr>
            <sz val="9"/>
            <color indexed="81"/>
            <rFont val="Tahoma"/>
            <family val="2"/>
          </rPr>
          <t xml:space="preserve">
ספיקת מים של כלל הרפת הוכפלה במקדם 0.35
</t>
        </r>
      </text>
    </comment>
    <comment ref="F31" authorId="2" shapeId="0" xr:uid="{00000000-0006-0000-0000-00000C000000}">
      <text>
        <r>
          <rPr>
            <b/>
            <sz val="9"/>
            <color indexed="81"/>
            <rFont val="Tahoma"/>
            <family val="2"/>
          </rPr>
          <t>keren:</t>
        </r>
        <r>
          <rPr>
            <sz val="9"/>
            <color indexed="81"/>
            <rFont val="Tahoma"/>
            <family val="2"/>
          </rPr>
          <t xml:space="preserve">
ספיקת מים של מכון חליבה וחצר המתנה ביחד</t>
        </r>
      </text>
    </comment>
  </commentList>
</comments>
</file>

<file path=xl/sharedStrings.xml><?xml version="1.0" encoding="utf-8"?>
<sst xmlns="http://schemas.openxmlformats.org/spreadsheetml/2006/main" count="358" uniqueCount="117">
  <si>
    <t>הערות</t>
  </si>
  <si>
    <t>מספר הדיגומים שלא נמצאו חריגות (אסורים או חריגים)</t>
  </si>
  <si>
    <t>מספק דיגומים שנמצאו שפכים אסורים</t>
  </si>
  <si>
    <t>מספר דיגומים שנמצאו שפכים חריגים</t>
  </si>
  <si>
    <t>האם יש הסכם להזרמת שפכים חריגים
כן/לא</t>
  </si>
  <si>
    <t>מספר בדיקות בפועל</t>
  </si>
  <si>
    <t>מספר בדיקות שנתי מתוכנן עפ"י תכנית הדיגום</t>
  </si>
  <si>
    <t>כמות מים/שפכים שנתית</t>
  </si>
  <si>
    <t>אופן הדיגום (חטף/מורכב)</t>
  </si>
  <si>
    <t>מגזר תעשייתי לפי התוספת השלישית</t>
  </si>
  <si>
    <t>כתובת המפעל</t>
  </si>
  <si>
    <t>שם מפעל</t>
  </si>
  <si>
    <t>מס' סידורי</t>
  </si>
  <si>
    <t>זרחן</t>
  </si>
  <si>
    <t>חנקן קילדל</t>
  </si>
  <si>
    <t>TSS</t>
  </si>
  <si>
    <t>COD</t>
  </si>
  <si>
    <t>מגזר תעשייתי</t>
  </si>
  <si>
    <t>מס'</t>
  </si>
  <si>
    <t>ממוצע ריכוזים בפועל (מג"ל \ ערך)</t>
  </si>
  <si>
    <t>ריכוז מירבי המותר הזרמה על פי הסכם (מג"ל \ ערך)</t>
  </si>
  <si>
    <t>נתרן</t>
  </si>
  <si>
    <t>ערך נמדד</t>
  </si>
  <si>
    <t>הפרמטר החורג</t>
  </si>
  <si>
    <t>תאריך הדיגום</t>
  </si>
  <si>
    <t>צריכת מים לדיגום</t>
  </si>
  <si>
    <t>אומגה</t>
  </si>
  <si>
    <t>קיבוץ כפר גליקסון</t>
  </si>
  <si>
    <t>מורכב</t>
  </si>
  <si>
    <t>לא</t>
  </si>
  <si>
    <t>אמבר מכון לתערובות גרנות</t>
  </si>
  <si>
    <t xml:space="preserve">מפעלי גרנות </t>
  </si>
  <si>
    <t>מפעלי מזון ומשקאות</t>
  </si>
  <si>
    <t>אנליט תוספי מזון</t>
  </si>
  <si>
    <t>בסיס צבאי עין שמר</t>
  </si>
  <si>
    <t>בצמוד למט"ש עין שמר</t>
  </si>
  <si>
    <t>אחר</t>
  </si>
  <si>
    <t>בסיס צבאי גולני רגבים</t>
  </si>
  <si>
    <t>רגבים</t>
  </si>
  <si>
    <t>גומי עין שמר</t>
  </si>
  <si>
    <t xml:space="preserve">קיבוץ עין שמר </t>
  </si>
  <si>
    <t>גן שמואל מזון</t>
  </si>
  <si>
    <t>קיבוץ גן שמואל</t>
  </si>
  <si>
    <t>כן</t>
  </si>
  <si>
    <t>דור אלון כביש 6, מזרח</t>
  </si>
  <si>
    <t>קיבוץ מגל</t>
  </si>
  <si>
    <t>תחנות תדלוק</t>
  </si>
  <si>
    <t>חטף</t>
  </si>
  <si>
    <t>דור אלון כביש 6, מערב</t>
  </si>
  <si>
    <t xml:space="preserve">דים סאם </t>
  </si>
  <si>
    <t>קיבוץ להבות חביבה</t>
  </si>
  <si>
    <t>המטבח של אהובה</t>
  </si>
  <si>
    <t>קיבוץ מענית</t>
  </si>
  <si>
    <t>מאסטרפוד</t>
  </si>
  <si>
    <t>משחטות, בתי מטבחיים, בתי נחירה, עיבוד דגים</t>
  </si>
  <si>
    <t>מוטקה החולב</t>
  </si>
  <si>
    <t>מושב תלמי אלעזר</t>
  </si>
  <si>
    <t>מוסכים (מכונאות רכב) ללא רחיצה</t>
  </si>
  <si>
    <t>מוסך חסן</t>
  </si>
  <si>
    <t xml:space="preserve">כפר מייסר </t>
  </si>
  <si>
    <t>מוסך יעדים</t>
  </si>
  <si>
    <t>מוסך רז</t>
  </si>
  <si>
    <t>קיבוץ עין שמר</t>
  </si>
  <si>
    <t>מוסך רם אפ בע"מ</t>
  </si>
  <si>
    <t>גן השומרון</t>
  </si>
  <si>
    <t>מטבח בית חולים שער מנשה</t>
  </si>
  <si>
    <t xml:space="preserve">שער מנשה </t>
  </si>
  <si>
    <t>מטבח עין שמר</t>
  </si>
  <si>
    <t>מפעל גלעם</t>
  </si>
  <si>
    <t>נטפים קיבוץ מגל</t>
  </si>
  <si>
    <t>קיבוץ מגל מגל</t>
  </si>
  <si>
    <t>מפעלי יציקת פלסטיק</t>
  </si>
  <si>
    <t>קומידה תעשיות מזון</t>
  </si>
  <si>
    <t>קייטרינג אולפנת כפר פינס</t>
  </si>
  <si>
    <t>כפר פינס</t>
  </si>
  <si>
    <t>קיטרינג פרייבט</t>
  </si>
  <si>
    <t>קיבוץ ברקאי</t>
  </si>
  <si>
    <t>רפת ברקאי</t>
  </si>
  <si>
    <t>רפת או חזריה או לול</t>
  </si>
  <si>
    <t>רפת גל ים</t>
  </si>
  <si>
    <t>רפת מענית</t>
  </si>
  <si>
    <t>רפת מצר</t>
  </si>
  <si>
    <t>קיבוץ מצר</t>
  </si>
  <si>
    <t>רפת עין שמר</t>
  </si>
  <si>
    <t>רפת רגלים</t>
  </si>
  <si>
    <t>קיבוץ רגבים</t>
  </si>
  <si>
    <t xml:space="preserve">סיכום שנתי </t>
  </si>
  <si>
    <t>דים סאם</t>
  </si>
  <si>
    <t>כלורידים</t>
  </si>
  <si>
    <t>שמן מינרלי</t>
  </si>
  <si>
    <t>שמנים ושומנים</t>
  </si>
  <si>
    <t>בסיס גולני רגבים</t>
  </si>
  <si>
    <t>בסיס עין שמר</t>
  </si>
  <si>
    <t>מאסטרפוד- מפעל דגים</t>
  </si>
  <si>
    <t xml:space="preserve">מוטקה החולב </t>
  </si>
  <si>
    <t>מוסך רז עין שמר</t>
  </si>
  <si>
    <t>מטבח שער מנשה</t>
  </si>
  <si>
    <t xml:space="preserve">מפעל גלעם </t>
  </si>
  <si>
    <t>נטפים</t>
  </si>
  <si>
    <t>קיטרינג כפר פינס</t>
  </si>
  <si>
    <t>רם אפ בע"מ קיבוץ עין שמר</t>
  </si>
  <si>
    <t>ספיקה יומית ממוצעת</t>
  </si>
  <si>
    <t>אולפנת כפר פינס</t>
  </si>
  <si>
    <t>דור אלון כביש 6, מגל מזרח</t>
  </si>
  <si>
    <t>דור אלון כביש 6, מגל מערב</t>
  </si>
  <si>
    <t>בדיגום ספטמבר לא הייתה זרימה מאחר והמפעל לא עבד (קורונה)</t>
  </si>
  <si>
    <t>בדיגום חודש אוגוסט הדוגם בשטח מצא סתימה בשוחה ולכן לא דגם</t>
  </si>
  <si>
    <t>בדיגום 31/3/20 לא נלקחה דגימה עקב אי זרימה בשוחה  (ככל הנראה השבתת פעילות עקב הקרונה)</t>
  </si>
  <si>
    <t>בדיגום 30/3/20  וה-2/6/20 לא נלקחה דגימה עקב אי זרימה בשוחה  (ככל הנראה השבתת פעילות עקב הקרונה)</t>
  </si>
  <si>
    <t>דיגום חודש פברואר בוטל עקב תקלה במכשיר הדיגום ודיגום ספטמבר לא בוצע עקב השבתה מפעלית קורונה</t>
  </si>
  <si>
    <t>בדיגום חודש מרץ הדוגם הגיע לרפת אך עקב תקלה במתקן "טבת" לא ניתן היה לדגום.</t>
  </si>
  <si>
    <t>סולפיד מומס</t>
  </si>
  <si>
    <t>B בורון ב ICP</t>
  </si>
  <si>
    <t>Mn מנגן</t>
  </si>
  <si>
    <t>Mo מוליבדנום</t>
  </si>
  <si>
    <t>Li ליתיום</t>
  </si>
  <si>
    <t>מוסך לא עבד תקופה ארוכה עקב הקורונה ושעון מים הראה צריכה נמוכה מידי לחיוב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</si>
</sst>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Open Sans Hebrew"/>
      <family val="2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  <charset val="177"/>
    </font>
    <font>
      <sz val="11"/>
      <color rgb="FF000000"/>
      <name val="Open Sans Hebrew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DADADA"/>
      </bottom>
      <diagonal/>
    </border>
    <border>
      <left style="medium">
        <color indexed="64"/>
      </left>
      <right/>
      <top style="medium">
        <color rgb="FFDADADA"/>
      </top>
      <bottom style="medium">
        <color rgb="FFDADADA"/>
      </bottom>
      <diagonal/>
    </border>
    <border>
      <left style="medium">
        <color indexed="64"/>
      </left>
      <right/>
      <top style="medium">
        <color rgb="FFDADADA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DADADA"/>
      </bottom>
      <diagonal/>
    </border>
    <border>
      <left style="medium">
        <color indexed="64"/>
      </left>
      <right style="medium">
        <color indexed="64"/>
      </right>
      <top style="medium">
        <color rgb="FFDADADA"/>
      </top>
      <bottom style="medium">
        <color rgb="FFDADADA"/>
      </bottom>
      <diagonal/>
    </border>
    <border>
      <left style="medium">
        <color indexed="64"/>
      </left>
      <right style="medium">
        <color indexed="64"/>
      </right>
      <top style="medium">
        <color rgb="FFDADADA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rgb="FFDADADA"/>
      </bottom>
      <diagonal/>
    </border>
    <border>
      <left/>
      <right/>
      <top style="medium">
        <color rgb="FFDADADA"/>
      </top>
      <bottom style="medium">
        <color indexed="64"/>
      </bottom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DADADA"/>
      </bottom>
      <diagonal/>
    </border>
    <border>
      <left/>
      <right style="medium">
        <color indexed="64"/>
      </right>
      <top style="medium">
        <color rgb="FFDADADA"/>
      </top>
      <bottom style="medium">
        <color indexed="64"/>
      </bottom>
      <diagonal/>
    </border>
    <border>
      <left/>
      <right style="medium">
        <color indexed="64"/>
      </right>
      <top style="medium">
        <color rgb="FFDADADA"/>
      </top>
      <bottom style="medium">
        <color rgb="FFDADADA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</cellStyleXfs>
  <cellXfs count="121">
    <xf numFmtId="0" fontId="0" fillId="0" borderId="0" xfId="0"/>
    <xf numFmtId="0" fontId="3" fillId="0" borderId="0" xfId="1" applyBorder="1"/>
    <xf numFmtId="0" fontId="4" fillId="0" borderId="1" xfId="1" applyFont="1" applyBorder="1"/>
    <xf numFmtId="0" fontId="3" fillId="0" borderId="0" xfId="1"/>
    <xf numFmtId="0" fontId="3" fillId="0" borderId="0" xfId="1" applyAlignment="1">
      <alignment horizontal="center" vertical="top" wrapText="1"/>
    </xf>
    <xf numFmtId="0" fontId="3" fillId="0" borderId="0" xfId="1" applyAlignment="1">
      <alignment horizontal="center"/>
    </xf>
    <xf numFmtId="0" fontId="3" fillId="0" borderId="0" xfId="1" applyAlignment="1">
      <alignment horizontal="center" vertical="top"/>
    </xf>
    <xf numFmtId="0" fontId="3" fillId="0" borderId="0" xfId="1" applyBorder="1" applyAlignment="1">
      <alignment horizontal="center" vertical="top" wrapText="1"/>
    </xf>
    <xf numFmtId="0" fontId="3" fillId="0" borderId="0" xfId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1" fillId="0" borderId="1" xfId="0" applyFont="1" applyBorder="1"/>
    <xf numFmtId="1" fontId="5" fillId="0" borderId="1" xfId="0" applyNumberFormat="1" applyFont="1" applyBorder="1" applyAlignment="1">
      <alignment horizontal="center" vertical="center" wrapText="1"/>
    </xf>
    <xf numFmtId="1" fontId="6" fillId="0" borderId="1" xfId="1" applyNumberFormat="1" applyFont="1" applyBorder="1"/>
    <xf numFmtId="0" fontId="5" fillId="0" borderId="1" xfId="0" applyFont="1" applyBorder="1" applyAlignment="1">
      <alignment horizontal="right" wrapText="1"/>
    </xf>
    <xf numFmtId="0" fontId="7" fillId="0" borderId="1" xfId="0" applyFont="1" applyBorder="1"/>
    <xf numFmtId="0" fontId="7" fillId="4" borderId="1" xfId="0" applyFont="1" applyFill="1" applyBorder="1"/>
    <xf numFmtId="0" fontId="8" fillId="4" borderId="1" xfId="0" applyFont="1" applyFill="1" applyBorder="1"/>
    <xf numFmtId="1" fontId="5" fillId="3" borderId="1" xfId="0" applyNumberFormat="1" applyFont="1" applyFill="1" applyBorder="1" applyAlignment="1">
      <alignment horizontal="center" vertical="center" wrapText="1"/>
    </xf>
    <xf numFmtId="1" fontId="3" fillId="0" borderId="0" xfId="1" applyNumberFormat="1" applyBorder="1" applyAlignment="1">
      <alignment horizontal="center"/>
    </xf>
    <xf numFmtId="1" fontId="14" fillId="0" borderId="1" xfId="0" applyNumberFormat="1" applyFont="1" applyBorder="1" applyAlignment="1">
      <alignment horizontal="center" vertical="center" wrapText="1"/>
    </xf>
    <xf numFmtId="0" fontId="3" fillId="0" borderId="0" xfId="1" applyBorder="1" applyAlignment="1">
      <alignment horizontal="center" vertical="center"/>
    </xf>
    <xf numFmtId="0" fontId="3" fillId="0" borderId="0" xfId="1" applyFill="1" applyBorder="1" applyAlignment="1"/>
    <xf numFmtId="1" fontId="6" fillId="0" borderId="1" xfId="1" applyNumberFormat="1" applyFont="1" applyBorder="1" applyAlignment="1">
      <alignment readingOrder="2"/>
    </xf>
    <xf numFmtId="1" fontId="3" fillId="0" borderId="0" xfId="1" applyNumberFormat="1"/>
    <xf numFmtId="3" fontId="8" fillId="4" borderId="20" xfId="0" applyNumberFormat="1" applyFont="1" applyFill="1" applyBorder="1" applyAlignment="1">
      <alignment horizontal="center" wrapText="1"/>
    </xf>
    <xf numFmtId="3" fontId="8" fillId="4" borderId="21" xfId="0" applyNumberFormat="1" applyFont="1" applyFill="1" applyBorder="1" applyAlignment="1">
      <alignment horizontal="center" wrapText="1"/>
    </xf>
    <xf numFmtId="0" fontId="12" fillId="0" borderId="20" xfId="1" applyFont="1" applyBorder="1"/>
    <xf numFmtId="0" fontId="12" fillId="0" borderId="21" xfId="1" applyFont="1" applyBorder="1"/>
    <xf numFmtId="0" fontId="8" fillId="0" borderId="20" xfId="0" applyFont="1" applyFill="1" applyBorder="1"/>
    <xf numFmtId="0" fontId="8" fillId="4" borderId="20" xfId="0" applyFont="1" applyFill="1" applyBorder="1"/>
    <xf numFmtId="0" fontId="8" fillId="0" borderId="20" xfId="0" applyFont="1" applyBorder="1"/>
    <xf numFmtId="0" fontId="7" fillId="0" borderId="20" xfId="0" applyFont="1" applyBorder="1"/>
    <xf numFmtId="0" fontId="8" fillId="0" borderId="21" xfId="0" applyFont="1" applyFill="1" applyBorder="1"/>
    <xf numFmtId="1" fontId="3" fillId="0" borderId="0" xfId="1" applyNumberFormat="1" applyBorder="1"/>
    <xf numFmtId="3" fontId="1" fillId="0" borderId="1" xfId="0" applyNumberFormat="1" applyFont="1" applyBorder="1" applyAlignment="1">
      <alignment horizontal="center"/>
    </xf>
    <xf numFmtId="1" fontId="6" fillId="0" borderId="1" xfId="1" applyNumberFormat="1" applyFont="1" applyBorder="1" applyAlignment="1">
      <alignment horizontal="right"/>
    </xf>
    <xf numFmtId="0" fontId="7" fillId="3" borderId="4" xfId="0" applyFont="1" applyFill="1" applyBorder="1" applyAlignment="1"/>
    <xf numFmtId="0" fontId="3" fillId="3" borderId="4" xfId="1" applyFill="1" applyBorder="1"/>
    <xf numFmtId="3" fontId="13" fillId="4" borderId="13" xfId="0" applyNumberFormat="1" applyFont="1" applyFill="1" applyBorder="1" applyAlignment="1">
      <alignment horizontal="center" wrapText="1"/>
    </xf>
    <xf numFmtId="3" fontId="13" fillId="4" borderId="1" xfId="0" applyNumberFormat="1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3" fontId="11" fillId="4" borderId="13" xfId="0" applyNumberFormat="1" applyFont="1" applyFill="1" applyBorder="1" applyAlignment="1">
      <alignment horizontal="center" wrapText="1"/>
    </xf>
    <xf numFmtId="3" fontId="11" fillId="4" borderId="1" xfId="0" applyNumberFormat="1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3" fontId="11" fillId="4" borderId="14" xfId="0" applyNumberFormat="1" applyFont="1" applyFill="1" applyBorder="1" applyAlignment="1">
      <alignment horizontal="center" wrapText="1"/>
    </xf>
    <xf numFmtId="3" fontId="11" fillId="4" borderId="10" xfId="0" applyNumberFormat="1" applyFont="1" applyFill="1" applyBorder="1" applyAlignment="1">
      <alignment horizontal="center" wrapText="1"/>
    </xf>
    <xf numFmtId="0" fontId="11" fillId="4" borderId="10" xfId="0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3" fontId="11" fillId="4" borderId="2" xfId="0" applyNumberFormat="1" applyFont="1" applyFill="1" applyBorder="1" applyAlignment="1">
      <alignment horizontal="center" wrapText="1"/>
    </xf>
    <xf numFmtId="0" fontId="11" fillId="4" borderId="16" xfId="0" applyFont="1" applyFill="1" applyBorder="1" applyAlignment="1">
      <alignment horizontal="center" wrapText="1"/>
    </xf>
    <xf numFmtId="0" fontId="4" fillId="3" borderId="18" xfId="1" applyFont="1" applyFill="1" applyBorder="1" applyAlignment="1">
      <alignment horizontal="center" vertical="center" wrapText="1"/>
    </xf>
    <xf numFmtId="3" fontId="8" fillId="4" borderId="19" xfId="0" applyNumberFormat="1" applyFont="1" applyFill="1" applyBorder="1" applyAlignment="1">
      <alignment horizontal="center" wrapText="1"/>
    </xf>
    <xf numFmtId="3" fontId="13" fillId="4" borderId="22" xfId="0" applyNumberFormat="1" applyFont="1" applyFill="1" applyBorder="1" applyAlignment="1">
      <alignment horizontal="center" wrapText="1"/>
    </xf>
    <xf numFmtId="3" fontId="13" fillId="4" borderId="3" xfId="0" applyNumberFormat="1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center" wrapText="1"/>
    </xf>
    <xf numFmtId="0" fontId="13" fillId="4" borderId="17" xfId="0" applyFont="1" applyFill="1" applyBorder="1" applyAlignment="1">
      <alignment horizont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11" fillId="0" borderId="20" xfId="1" applyFont="1" applyBorder="1"/>
    <xf numFmtId="0" fontId="11" fillId="0" borderId="21" xfId="1" applyFont="1" applyBorder="1"/>
    <xf numFmtId="0" fontId="11" fillId="0" borderId="23" xfId="1" applyFont="1" applyBorder="1"/>
    <xf numFmtId="0" fontId="8" fillId="0" borderId="23" xfId="0" applyFont="1" applyFill="1" applyBorder="1"/>
    <xf numFmtId="0" fontId="12" fillId="0" borderId="23" xfId="1" applyFont="1" applyBorder="1"/>
    <xf numFmtId="0" fontId="4" fillId="3" borderId="24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 wrapText="1"/>
    </xf>
    <xf numFmtId="3" fontId="8" fillId="4" borderId="22" xfId="0" applyNumberFormat="1" applyFont="1" applyFill="1" applyBorder="1" applyAlignment="1">
      <alignment horizontal="center" wrapText="1"/>
    </xf>
    <xf numFmtId="3" fontId="8" fillId="4" borderId="3" xfId="0" applyNumberFormat="1" applyFont="1" applyFill="1" applyBorder="1" applyAlignment="1">
      <alignment horizontal="center" wrapText="1"/>
    </xf>
    <xf numFmtId="3" fontId="8" fillId="4" borderId="15" xfId="0" applyNumberFormat="1" applyFont="1" applyFill="1" applyBorder="1" applyAlignment="1">
      <alignment horizontal="center" wrapText="1"/>
    </xf>
    <xf numFmtId="3" fontId="8" fillId="4" borderId="13" xfId="0" applyNumberFormat="1" applyFont="1" applyFill="1" applyBorder="1" applyAlignment="1">
      <alignment horizontal="center" wrapText="1"/>
    </xf>
    <xf numFmtId="3" fontId="8" fillId="4" borderId="1" xfId="0" applyNumberFormat="1" applyFont="1" applyFill="1" applyBorder="1" applyAlignment="1">
      <alignment horizontal="center" wrapText="1"/>
    </xf>
    <xf numFmtId="3" fontId="8" fillId="4" borderId="9" xfId="0" applyNumberFormat="1" applyFont="1" applyFill="1" applyBorder="1" applyAlignment="1">
      <alignment horizontal="center" wrapText="1"/>
    </xf>
    <xf numFmtId="3" fontId="8" fillId="4" borderId="14" xfId="0" applyNumberFormat="1" applyFont="1" applyFill="1" applyBorder="1" applyAlignment="1">
      <alignment horizontal="center" wrapText="1"/>
    </xf>
    <xf numFmtId="3" fontId="8" fillId="4" borderId="10" xfId="0" applyNumberFormat="1" applyFont="1" applyFill="1" applyBorder="1" applyAlignment="1">
      <alignment horizontal="center" wrapText="1"/>
    </xf>
    <xf numFmtId="3" fontId="8" fillId="4" borderId="11" xfId="0" applyNumberFormat="1" applyFont="1" applyFill="1" applyBorder="1" applyAlignment="1">
      <alignment horizontal="center" wrapText="1"/>
    </xf>
    <xf numFmtId="0" fontId="4" fillId="2" borderId="26" xfId="1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wrapText="1"/>
    </xf>
    <xf numFmtId="0" fontId="15" fillId="4" borderId="27" xfId="0" applyFont="1" applyFill="1" applyBorder="1" applyAlignment="1">
      <alignment horizontal="center" wrapText="1"/>
    </xf>
    <xf numFmtId="0" fontId="15" fillId="4" borderId="28" xfId="0" applyFont="1" applyFill="1" applyBorder="1" applyAlignment="1">
      <alignment horizontal="center" wrapText="1"/>
    </xf>
    <xf numFmtId="0" fontId="15" fillId="4" borderId="29" xfId="0" applyFont="1" applyFill="1" applyBorder="1" applyAlignment="1">
      <alignment horizontal="center" wrapText="1"/>
    </xf>
    <xf numFmtId="0" fontId="16" fillId="4" borderId="6" xfId="0" applyFont="1" applyFill="1" applyBorder="1" applyAlignment="1">
      <alignment horizontal="center" wrapText="1"/>
    </xf>
    <xf numFmtId="0" fontId="16" fillId="4" borderId="30" xfId="0" applyFont="1" applyFill="1" applyBorder="1" applyAlignment="1">
      <alignment horizontal="center" wrapText="1"/>
    </xf>
    <xf numFmtId="0" fontId="16" fillId="4" borderId="31" xfId="0" applyFont="1" applyFill="1" applyBorder="1" applyAlignment="1">
      <alignment horizontal="center" wrapText="1"/>
    </xf>
    <xf numFmtId="0" fontId="16" fillId="4" borderId="32" xfId="0" applyFont="1" applyFill="1" applyBorder="1" applyAlignment="1">
      <alignment horizontal="center" wrapText="1"/>
    </xf>
    <xf numFmtId="0" fontId="15" fillId="4" borderId="33" xfId="0" applyFont="1" applyFill="1" applyBorder="1" applyAlignment="1">
      <alignment horizontal="center" wrapText="1"/>
    </xf>
    <xf numFmtId="0" fontId="16" fillId="4" borderId="34" xfId="0" applyFont="1" applyFill="1" applyBorder="1" applyAlignment="1">
      <alignment horizontal="center" wrapText="1"/>
    </xf>
    <xf numFmtId="0" fontId="16" fillId="4" borderId="35" xfId="0" applyFont="1" applyFill="1" applyBorder="1" applyAlignment="1">
      <alignment horizontal="center" wrapText="1"/>
    </xf>
    <xf numFmtId="0" fontId="16" fillId="4" borderId="36" xfId="0" applyFont="1" applyFill="1" applyBorder="1" applyAlignment="1">
      <alignment horizontal="center" wrapText="1"/>
    </xf>
    <xf numFmtId="0" fontId="16" fillId="4" borderId="37" xfId="0" applyFont="1" applyFill="1" applyBorder="1" applyAlignment="1">
      <alignment horizontal="center" wrapText="1"/>
    </xf>
    <xf numFmtId="0" fontId="16" fillId="4" borderId="38" xfId="0" applyFont="1" applyFill="1" applyBorder="1" applyAlignment="1">
      <alignment horizontal="center" wrapText="1"/>
    </xf>
    <xf numFmtId="0" fontId="16" fillId="4" borderId="25" xfId="0" applyFont="1" applyFill="1" applyBorder="1" applyAlignment="1">
      <alignment horizontal="center" wrapText="1"/>
    </xf>
    <xf numFmtId="0" fontId="17" fillId="4" borderId="32" xfId="0" applyFont="1" applyFill="1" applyBorder="1" applyAlignment="1">
      <alignment horizontal="center" wrapText="1"/>
    </xf>
    <xf numFmtId="3" fontId="16" fillId="4" borderId="32" xfId="0" applyNumberFormat="1" applyFont="1" applyFill="1" applyBorder="1" applyAlignment="1">
      <alignment horizontal="center" wrapText="1"/>
    </xf>
    <xf numFmtId="14" fontId="16" fillId="4" borderId="35" xfId="0" applyNumberFormat="1" applyFont="1" applyFill="1" applyBorder="1" applyAlignment="1">
      <alignment horizontal="center" wrapText="1"/>
    </xf>
    <xf numFmtId="14" fontId="16" fillId="4" borderId="36" xfId="0" applyNumberFormat="1" applyFont="1" applyFill="1" applyBorder="1" applyAlignment="1">
      <alignment horizontal="center" wrapText="1"/>
    </xf>
    <xf numFmtId="14" fontId="16" fillId="4" borderId="37" xfId="0" applyNumberFormat="1" applyFont="1" applyFill="1" applyBorder="1" applyAlignment="1">
      <alignment horizontal="center" wrapText="1"/>
    </xf>
    <xf numFmtId="14" fontId="16" fillId="4" borderId="38" xfId="0" applyNumberFormat="1" applyFont="1" applyFill="1" applyBorder="1" applyAlignment="1">
      <alignment horizontal="center" wrapText="1"/>
    </xf>
    <xf numFmtId="14" fontId="16" fillId="4" borderId="25" xfId="0" applyNumberFormat="1" applyFont="1" applyFill="1" applyBorder="1" applyAlignment="1">
      <alignment horizontal="center" wrapText="1"/>
    </xf>
    <xf numFmtId="1" fontId="16" fillId="4" borderId="39" xfId="0" applyNumberFormat="1" applyFont="1" applyFill="1" applyBorder="1" applyAlignment="1">
      <alignment horizontal="center" wrapText="1"/>
    </xf>
    <xf numFmtId="1" fontId="16" fillId="4" borderId="40" xfId="0" applyNumberFormat="1" applyFont="1" applyFill="1" applyBorder="1" applyAlignment="1">
      <alignment horizontal="center" wrapText="1"/>
    </xf>
    <xf numFmtId="1" fontId="16" fillId="4" borderId="41" xfId="0" applyNumberFormat="1" applyFont="1" applyFill="1" applyBorder="1" applyAlignment="1">
      <alignment horizontal="center" wrapText="1"/>
    </xf>
    <xf numFmtId="1" fontId="16" fillId="4" borderId="42" xfId="0" applyNumberFormat="1" applyFont="1" applyFill="1" applyBorder="1" applyAlignment="1">
      <alignment horizontal="center" wrapText="1"/>
    </xf>
    <xf numFmtId="0" fontId="16" fillId="4" borderId="40" xfId="0" applyFont="1" applyFill="1" applyBorder="1" applyAlignment="1">
      <alignment horizontal="center" wrapText="1"/>
    </xf>
    <xf numFmtId="1" fontId="16" fillId="4" borderId="26" xfId="0" applyNumberFormat="1" applyFont="1" applyFill="1" applyBorder="1" applyAlignment="1">
      <alignment horizontal="center" wrapText="1"/>
    </xf>
    <xf numFmtId="0" fontId="3" fillId="0" borderId="34" xfId="1" applyBorder="1"/>
    <xf numFmtId="0" fontId="4" fillId="2" borderId="24" xfId="1" applyFont="1" applyFill="1" applyBorder="1" applyAlignment="1">
      <alignment horizontal="center" vertical="center" wrapText="1"/>
    </xf>
    <xf numFmtId="0" fontId="4" fillId="2" borderId="43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right"/>
    </xf>
    <xf numFmtId="0" fontId="19" fillId="0" borderId="1" xfId="0" applyFont="1" applyBorder="1"/>
    <xf numFmtId="0" fontId="19" fillId="4" borderId="1" xfId="0" applyFont="1" applyFill="1" applyBorder="1"/>
    <xf numFmtId="0" fontId="7" fillId="3" borderId="2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</cellXfs>
  <cellStyles count="5">
    <cellStyle name="Comma 2" xfId="2" xr:uid="{00000000-0005-0000-0000-000001000000}"/>
    <cellStyle name="Comma 3" xfId="3" xr:uid="{00000000-0005-0000-0000-000002000000}"/>
    <cellStyle name="Normal" xfId="0" builtinId="0"/>
    <cellStyle name="Normal 2" xfId="4" xr:uid="{00000000-0005-0000-0000-000004000000}"/>
    <cellStyle name="Normal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4"/>
  <sheetViews>
    <sheetView rightToLeft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1" sqref="D11"/>
    </sheetView>
  </sheetViews>
  <sheetFormatPr defaultColWidth="9" defaultRowHeight="12.75"/>
  <cols>
    <col min="1" max="1" width="8.28515625" style="1" customWidth="1"/>
    <col min="2" max="2" width="23.140625" style="1" customWidth="1"/>
    <col min="3" max="3" width="19.28515625" style="1" customWidth="1"/>
    <col min="4" max="4" width="23.5703125" style="1" customWidth="1"/>
    <col min="5" max="5" width="14.7109375" style="1" customWidth="1"/>
    <col min="6" max="6" width="9.140625" style="1" customWidth="1"/>
    <col min="7" max="7" width="10.85546875" style="1" customWidth="1"/>
    <col min="8" max="8" width="8.42578125" style="1" customWidth="1"/>
    <col min="9" max="12" width="14.42578125" style="1" customWidth="1"/>
    <col min="13" max="13" width="59.42578125" style="1" customWidth="1"/>
    <col min="14" max="14" width="29.28515625" style="1" customWidth="1"/>
    <col min="15" max="15" width="9.28515625" style="1" customWidth="1"/>
    <col min="16" max="16" width="10.42578125" style="1" customWidth="1"/>
    <col min="17" max="17" width="9" style="1" customWidth="1"/>
    <col min="18" max="18" width="25" style="1" customWidth="1"/>
    <col min="19" max="19" width="9" style="1" customWidth="1"/>
    <col min="20" max="16384" width="9" style="1"/>
  </cols>
  <sheetData>
    <row r="1" spans="1:21" s="4" customFormat="1" ht="76.5">
      <c r="A1" s="9" t="s">
        <v>12</v>
      </c>
      <c r="B1" s="9" t="s">
        <v>11</v>
      </c>
      <c r="C1" s="9" t="s">
        <v>10</v>
      </c>
      <c r="D1" s="9" t="s">
        <v>9</v>
      </c>
      <c r="E1" s="9" t="s">
        <v>8</v>
      </c>
      <c r="F1" s="9" t="s">
        <v>7</v>
      </c>
      <c r="G1" s="9" t="s">
        <v>6</v>
      </c>
      <c r="H1" s="9" t="s">
        <v>5</v>
      </c>
      <c r="I1" s="9" t="s">
        <v>4</v>
      </c>
      <c r="J1" s="9" t="s">
        <v>3</v>
      </c>
      <c r="K1" s="9" t="s">
        <v>2</v>
      </c>
      <c r="L1" s="9" t="s">
        <v>1</v>
      </c>
      <c r="M1" s="9" t="s">
        <v>0</v>
      </c>
      <c r="S1" s="4" t="s">
        <v>101</v>
      </c>
    </row>
    <row r="2" spans="1:21" s="3" customFormat="1" ht="15">
      <c r="A2" s="2">
        <v>1</v>
      </c>
      <c r="B2" s="10" t="s">
        <v>26</v>
      </c>
      <c r="C2" s="10" t="s">
        <v>27</v>
      </c>
      <c r="D2" s="10" t="s">
        <v>36</v>
      </c>
      <c r="E2" s="11" t="s">
        <v>28</v>
      </c>
      <c r="F2" s="35">
        <f>365*S2</f>
        <v>8828.4375</v>
      </c>
      <c r="G2" s="20">
        <v>4</v>
      </c>
      <c r="H2" s="20">
        <v>3</v>
      </c>
      <c r="I2" s="12" t="s">
        <v>29</v>
      </c>
      <c r="J2" s="12">
        <v>1</v>
      </c>
      <c r="K2" s="12">
        <v>0</v>
      </c>
      <c r="L2" s="12">
        <v>2</v>
      </c>
      <c r="M2" s="13" t="s">
        <v>105</v>
      </c>
      <c r="N2" s="24"/>
      <c r="O2" s="24"/>
      <c r="R2" s="1" t="s">
        <v>26</v>
      </c>
      <c r="S2" s="19">
        <v>24.1875</v>
      </c>
      <c r="T2" s="24"/>
    </row>
    <row r="3" spans="1:21" s="3" customFormat="1" ht="15">
      <c r="A3" s="2">
        <f t="shared" ref="A3:A31" si="0">A2+1</f>
        <v>2</v>
      </c>
      <c r="B3" s="109" t="s">
        <v>30</v>
      </c>
      <c r="C3" s="14" t="s">
        <v>31</v>
      </c>
      <c r="D3" s="10" t="s">
        <v>32</v>
      </c>
      <c r="E3" s="11" t="s">
        <v>28</v>
      </c>
      <c r="F3" s="35">
        <f t="shared" ref="F3:F31" si="1">365*S3</f>
        <v>18015.153329193025</v>
      </c>
      <c r="G3" s="20">
        <v>4</v>
      </c>
      <c r="H3" s="20">
        <v>4</v>
      </c>
      <c r="I3" s="12" t="s">
        <v>29</v>
      </c>
      <c r="J3" s="12">
        <v>0</v>
      </c>
      <c r="K3" s="12">
        <v>0</v>
      </c>
      <c r="L3" s="12">
        <v>4</v>
      </c>
      <c r="M3" s="13"/>
      <c r="N3" s="24"/>
      <c r="O3" s="24"/>
      <c r="R3" s="1" t="s">
        <v>30</v>
      </c>
      <c r="S3" s="19">
        <v>49.356584463542532</v>
      </c>
      <c r="T3" s="24"/>
    </row>
    <row r="4" spans="1:21" ht="15">
      <c r="A4" s="2">
        <f t="shared" si="0"/>
        <v>3</v>
      </c>
      <c r="B4" s="110" t="s">
        <v>33</v>
      </c>
      <c r="C4" s="14" t="s">
        <v>31</v>
      </c>
      <c r="D4" s="10" t="s">
        <v>32</v>
      </c>
      <c r="E4" s="11" t="s">
        <v>28</v>
      </c>
      <c r="F4" s="35">
        <f t="shared" si="1"/>
        <v>228.15880815880809</v>
      </c>
      <c r="G4" s="20">
        <v>4</v>
      </c>
      <c r="H4" s="20">
        <v>4</v>
      </c>
      <c r="I4" s="12" t="s">
        <v>29</v>
      </c>
      <c r="J4" s="12">
        <v>0</v>
      </c>
      <c r="K4" s="12">
        <v>0</v>
      </c>
      <c r="L4" s="12">
        <v>4</v>
      </c>
      <c r="M4" s="13"/>
      <c r="N4" s="24"/>
      <c r="O4" s="24"/>
      <c r="R4" s="1" t="s">
        <v>33</v>
      </c>
      <c r="S4" s="19">
        <v>0.62509262509262487</v>
      </c>
      <c r="T4" s="34"/>
    </row>
    <row r="5" spans="1:21" ht="14.25" customHeight="1">
      <c r="A5" s="2">
        <f t="shared" si="0"/>
        <v>4</v>
      </c>
      <c r="B5" s="110" t="s">
        <v>34</v>
      </c>
      <c r="C5" s="14" t="s">
        <v>35</v>
      </c>
      <c r="D5" s="10" t="s">
        <v>36</v>
      </c>
      <c r="E5" s="11" t="s">
        <v>28</v>
      </c>
      <c r="F5" s="35">
        <f t="shared" si="1"/>
        <v>79205</v>
      </c>
      <c r="G5" s="20">
        <v>4</v>
      </c>
      <c r="H5" s="20">
        <v>4</v>
      </c>
      <c r="I5" s="12" t="s">
        <v>29</v>
      </c>
      <c r="J5" s="12">
        <v>0</v>
      </c>
      <c r="K5" s="12">
        <v>0</v>
      </c>
      <c r="L5" s="12">
        <v>4</v>
      </c>
      <c r="M5" s="23"/>
      <c r="N5" s="24"/>
      <c r="O5" s="24"/>
      <c r="R5" s="1" t="s">
        <v>91</v>
      </c>
      <c r="S5" s="19">
        <v>217</v>
      </c>
      <c r="T5" s="34"/>
    </row>
    <row r="6" spans="1:21" ht="15">
      <c r="A6" s="2">
        <f t="shared" si="0"/>
        <v>5</v>
      </c>
      <c r="B6" s="110" t="s">
        <v>37</v>
      </c>
      <c r="C6" s="14" t="s">
        <v>38</v>
      </c>
      <c r="D6" s="10" t="s">
        <v>36</v>
      </c>
      <c r="E6" s="11" t="s">
        <v>28</v>
      </c>
      <c r="F6" s="35">
        <f t="shared" si="1"/>
        <v>36457.658244868995</v>
      </c>
      <c r="G6" s="20">
        <v>4</v>
      </c>
      <c r="H6" s="20">
        <v>4</v>
      </c>
      <c r="I6" s="12" t="s">
        <v>29</v>
      </c>
      <c r="J6" s="12">
        <v>0</v>
      </c>
      <c r="K6" s="12">
        <v>0</v>
      </c>
      <c r="L6" s="12">
        <v>4</v>
      </c>
      <c r="M6" s="23"/>
      <c r="N6" s="24"/>
      <c r="O6" s="24"/>
      <c r="R6" s="1" t="s">
        <v>92</v>
      </c>
      <c r="S6" s="19">
        <v>99.883995191421903</v>
      </c>
      <c r="T6" s="34"/>
    </row>
    <row r="7" spans="1:21" ht="15">
      <c r="A7" s="2">
        <f t="shared" si="0"/>
        <v>6</v>
      </c>
      <c r="B7" s="111" t="s">
        <v>39</v>
      </c>
      <c r="C7" s="16" t="s">
        <v>40</v>
      </c>
      <c r="D7" s="10" t="s">
        <v>36</v>
      </c>
      <c r="E7" s="16" t="s">
        <v>28</v>
      </c>
      <c r="F7" s="35">
        <f t="shared" si="1"/>
        <v>9125</v>
      </c>
      <c r="G7" s="20">
        <v>2</v>
      </c>
      <c r="H7" s="20">
        <v>2</v>
      </c>
      <c r="I7" s="12" t="s">
        <v>29</v>
      </c>
      <c r="J7" s="12">
        <v>0</v>
      </c>
      <c r="K7" s="12">
        <v>0</v>
      </c>
      <c r="L7" s="12">
        <v>2</v>
      </c>
      <c r="M7" s="13"/>
      <c r="N7" s="24"/>
      <c r="O7" s="24"/>
      <c r="R7" s="1" t="s">
        <v>39</v>
      </c>
      <c r="S7" s="19">
        <v>25</v>
      </c>
      <c r="T7" s="34"/>
    </row>
    <row r="8" spans="1:21" ht="15">
      <c r="A8" s="2">
        <f t="shared" si="0"/>
        <v>7</v>
      </c>
      <c r="B8" s="16" t="s">
        <v>41</v>
      </c>
      <c r="C8" s="16" t="s">
        <v>42</v>
      </c>
      <c r="D8" s="16" t="s">
        <v>32</v>
      </c>
      <c r="E8" s="16" t="s">
        <v>28</v>
      </c>
      <c r="F8" s="35">
        <f t="shared" si="1"/>
        <v>502526.90684268298</v>
      </c>
      <c r="G8" s="20">
        <v>12</v>
      </c>
      <c r="H8" s="20">
        <v>10</v>
      </c>
      <c r="I8" s="12" t="s">
        <v>43</v>
      </c>
      <c r="J8" s="12">
        <v>5</v>
      </c>
      <c r="K8" s="12">
        <v>0</v>
      </c>
      <c r="L8" s="12">
        <v>5</v>
      </c>
      <c r="M8" s="13" t="s">
        <v>109</v>
      </c>
      <c r="N8" s="24"/>
      <c r="O8" s="24"/>
      <c r="R8" s="1" t="s">
        <v>41</v>
      </c>
      <c r="S8" s="19">
        <v>1376.786046144337</v>
      </c>
      <c r="T8" s="34"/>
      <c r="U8" s="3"/>
    </row>
    <row r="9" spans="1:21" ht="15">
      <c r="A9" s="2">
        <f t="shared" si="0"/>
        <v>8</v>
      </c>
      <c r="B9" s="15" t="s">
        <v>44</v>
      </c>
      <c r="C9" s="16" t="s">
        <v>45</v>
      </c>
      <c r="D9" s="16" t="s">
        <v>46</v>
      </c>
      <c r="E9" s="16" t="s">
        <v>47</v>
      </c>
      <c r="F9" s="35">
        <f t="shared" si="1"/>
        <v>620.5</v>
      </c>
      <c r="G9" s="20">
        <v>4</v>
      </c>
      <c r="H9" s="20">
        <v>4</v>
      </c>
      <c r="I9" s="12" t="s">
        <v>29</v>
      </c>
      <c r="J9" s="12">
        <v>2</v>
      </c>
      <c r="K9" s="12">
        <v>1</v>
      </c>
      <c r="L9" s="12">
        <v>2</v>
      </c>
      <c r="M9" s="13"/>
      <c r="N9" s="24"/>
      <c r="O9" s="24"/>
      <c r="R9" s="1" t="s">
        <v>44</v>
      </c>
      <c r="S9" s="19">
        <v>1.7</v>
      </c>
      <c r="T9" s="34"/>
    </row>
    <row r="10" spans="1:21" ht="15">
      <c r="A10" s="2">
        <f t="shared" si="0"/>
        <v>9</v>
      </c>
      <c r="B10" s="15" t="s">
        <v>48</v>
      </c>
      <c r="C10" s="16" t="s">
        <v>45</v>
      </c>
      <c r="D10" s="16" t="s">
        <v>46</v>
      </c>
      <c r="E10" s="16" t="s">
        <v>47</v>
      </c>
      <c r="F10" s="35">
        <f t="shared" si="1"/>
        <v>620.5</v>
      </c>
      <c r="G10" s="20">
        <v>4</v>
      </c>
      <c r="H10" s="20">
        <v>3</v>
      </c>
      <c r="I10" s="12" t="s">
        <v>29</v>
      </c>
      <c r="J10" s="12">
        <v>1</v>
      </c>
      <c r="K10" s="12">
        <v>0</v>
      </c>
      <c r="L10" s="12">
        <v>2</v>
      </c>
      <c r="M10" s="13" t="s">
        <v>106</v>
      </c>
      <c r="N10" s="24"/>
      <c r="O10" s="24"/>
      <c r="R10" s="1" t="s">
        <v>48</v>
      </c>
      <c r="S10" s="19">
        <v>1.7</v>
      </c>
      <c r="T10" s="34"/>
    </row>
    <row r="11" spans="1:21" ht="15">
      <c r="A11" s="2">
        <f t="shared" si="0"/>
        <v>10</v>
      </c>
      <c r="B11" s="16" t="s">
        <v>49</v>
      </c>
      <c r="C11" s="16" t="s">
        <v>50</v>
      </c>
      <c r="D11" s="16" t="s">
        <v>32</v>
      </c>
      <c r="E11" s="16" t="s">
        <v>47</v>
      </c>
      <c r="F11" s="35">
        <f t="shared" si="1"/>
        <v>503.85010822510822</v>
      </c>
      <c r="G11" s="20">
        <v>4</v>
      </c>
      <c r="H11" s="20">
        <v>4</v>
      </c>
      <c r="I11" s="12" t="s">
        <v>29</v>
      </c>
      <c r="J11" s="12">
        <v>2</v>
      </c>
      <c r="K11" s="12">
        <v>1</v>
      </c>
      <c r="L11" s="12">
        <v>2</v>
      </c>
      <c r="M11" s="13"/>
      <c r="N11" s="24"/>
      <c r="O11" s="24"/>
      <c r="R11" s="1" t="s">
        <v>49</v>
      </c>
      <c r="S11" s="19">
        <v>1.3804112554112553</v>
      </c>
      <c r="T11" s="34"/>
    </row>
    <row r="12" spans="1:21" ht="15">
      <c r="A12" s="2">
        <f t="shared" si="0"/>
        <v>11</v>
      </c>
      <c r="B12" s="15" t="s">
        <v>51</v>
      </c>
      <c r="C12" s="14" t="s">
        <v>52</v>
      </c>
      <c r="D12" s="10" t="s">
        <v>32</v>
      </c>
      <c r="E12" s="11" t="s">
        <v>28</v>
      </c>
      <c r="F12" s="35">
        <f t="shared" si="1"/>
        <v>5890.4149564963627</v>
      </c>
      <c r="G12" s="20">
        <v>6</v>
      </c>
      <c r="H12" s="20">
        <v>6</v>
      </c>
      <c r="I12" s="12" t="s">
        <v>29</v>
      </c>
      <c r="J12" s="12">
        <v>4</v>
      </c>
      <c r="K12" s="12">
        <v>1</v>
      </c>
      <c r="L12" s="12">
        <v>2</v>
      </c>
      <c r="M12" s="13"/>
      <c r="N12" s="24"/>
      <c r="O12" s="24"/>
      <c r="R12" s="1" t="s">
        <v>51</v>
      </c>
      <c r="S12" s="19">
        <v>16.138123168483187</v>
      </c>
      <c r="T12" s="34"/>
    </row>
    <row r="13" spans="1:21" ht="15">
      <c r="A13" s="2">
        <f t="shared" si="0"/>
        <v>12</v>
      </c>
      <c r="B13" s="15" t="s">
        <v>53</v>
      </c>
      <c r="C13" s="14" t="s">
        <v>52</v>
      </c>
      <c r="D13" s="10" t="s">
        <v>54</v>
      </c>
      <c r="E13" s="11" t="s">
        <v>28</v>
      </c>
      <c r="F13" s="35">
        <f t="shared" si="1"/>
        <v>12129.204904514863</v>
      </c>
      <c r="G13" s="20">
        <v>6</v>
      </c>
      <c r="H13" s="20">
        <v>6</v>
      </c>
      <c r="I13" s="12" t="s">
        <v>29</v>
      </c>
      <c r="J13" s="12">
        <v>2</v>
      </c>
      <c r="K13" s="12">
        <v>0</v>
      </c>
      <c r="L13" s="12">
        <v>4</v>
      </c>
      <c r="M13" s="13"/>
      <c r="N13" s="24"/>
      <c r="O13" s="24"/>
      <c r="R13" s="1" t="s">
        <v>93</v>
      </c>
      <c r="S13" s="19">
        <v>33.230698368533872</v>
      </c>
      <c r="T13" s="34"/>
    </row>
    <row r="14" spans="1:21" ht="15">
      <c r="A14" s="2">
        <f t="shared" si="0"/>
        <v>13</v>
      </c>
      <c r="B14" s="15" t="s">
        <v>55</v>
      </c>
      <c r="C14" s="14" t="s">
        <v>56</v>
      </c>
      <c r="D14" s="10" t="s">
        <v>32</v>
      </c>
      <c r="E14" s="11" t="s">
        <v>28</v>
      </c>
      <c r="F14" s="35">
        <f t="shared" si="1"/>
        <v>1205.8065617221239</v>
      </c>
      <c r="G14" s="20">
        <v>4</v>
      </c>
      <c r="H14" s="20">
        <v>4</v>
      </c>
      <c r="I14" s="12" t="s">
        <v>29</v>
      </c>
      <c r="J14" s="12">
        <v>2</v>
      </c>
      <c r="K14" s="12">
        <v>2</v>
      </c>
      <c r="L14" s="12">
        <v>2</v>
      </c>
      <c r="M14" s="13"/>
      <c r="N14" s="24"/>
      <c r="O14" s="24"/>
      <c r="R14" s="1" t="s">
        <v>94</v>
      </c>
      <c r="S14" s="19">
        <v>3.3035796211565036</v>
      </c>
      <c r="T14" s="34"/>
    </row>
    <row r="15" spans="1:21" ht="15">
      <c r="A15" s="2">
        <f t="shared" si="0"/>
        <v>14</v>
      </c>
      <c r="B15" s="16" t="s">
        <v>58</v>
      </c>
      <c r="C15" s="16" t="s">
        <v>59</v>
      </c>
      <c r="D15" s="10" t="s">
        <v>57</v>
      </c>
      <c r="E15" s="11" t="s">
        <v>47</v>
      </c>
      <c r="F15" s="35">
        <f t="shared" si="1"/>
        <v>182.5</v>
      </c>
      <c r="G15" s="20">
        <v>2</v>
      </c>
      <c r="H15" s="20">
        <v>2</v>
      </c>
      <c r="I15" s="12" t="s">
        <v>29</v>
      </c>
      <c r="J15" s="12">
        <v>0</v>
      </c>
      <c r="K15" s="12">
        <v>2</v>
      </c>
      <c r="L15" s="12">
        <v>0</v>
      </c>
      <c r="M15" s="13"/>
      <c r="N15" s="24"/>
      <c r="O15" s="24"/>
      <c r="R15" s="1" t="s">
        <v>58</v>
      </c>
      <c r="S15" s="19">
        <v>0.5</v>
      </c>
      <c r="T15" s="34"/>
    </row>
    <row r="16" spans="1:21" ht="15">
      <c r="A16" s="2">
        <f t="shared" si="0"/>
        <v>15</v>
      </c>
      <c r="B16" s="16" t="s">
        <v>60</v>
      </c>
      <c r="C16" s="16" t="s">
        <v>45</v>
      </c>
      <c r="D16" s="10" t="s">
        <v>57</v>
      </c>
      <c r="E16" s="11" t="s">
        <v>47</v>
      </c>
      <c r="F16" s="35">
        <f t="shared" si="1"/>
        <v>474.5</v>
      </c>
      <c r="G16" s="20">
        <v>2</v>
      </c>
      <c r="H16" s="20">
        <v>2</v>
      </c>
      <c r="I16" s="12" t="s">
        <v>29</v>
      </c>
      <c r="J16" s="12">
        <v>1</v>
      </c>
      <c r="K16" s="12">
        <v>1</v>
      </c>
      <c r="L16" s="12">
        <v>1</v>
      </c>
      <c r="M16" s="13"/>
      <c r="N16" s="24"/>
      <c r="O16" s="24"/>
      <c r="R16" s="1" t="s">
        <v>60</v>
      </c>
      <c r="S16" s="19">
        <v>1.3</v>
      </c>
      <c r="T16" s="34"/>
    </row>
    <row r="17" spans="1:20" ht="15">
      <c r="A17" s="2">
        <f t="shared" si="0"/>
        <v>16</v>
      </c>
      <c r="B17" s="16" t="s">
        <v>61</v>
      </c>
      <c r="C17" s="16" t="s">
        <v>62</v>
      </c>
      <c r="D17" s="10" t="s">
        <v>57</v>
      </c>
      <c r="E17" s="11" t="s">
        <v>47</v>
      </c>
      <c r="F17" s="35">
        <f t="shared" si="1"/>
        <v>120.45</v>
      </c>
      <c r="G17" s="20">
        <v>2</v>
      </c>
      <c r="H17" s="20">
        <v>2</v>
      </c>
      <c r="I17" s="12" t="s">
        <v>29</v>
      </c>
      <c r="J17" s="12">
        <v>0</v>
      </c>
      <c r="K17" s="12">
        <v>2</v>
      </c>
      <c r="L17" s="12">
        <v>0</v>
      </c>
      <c r="M17" s="13"/>
      <c r="N17" s="24"/>
      <c r="O17" s="24"/>
      <c r="R17" s="1" t="s">
        <v>95</v>
      </c>
      <c r="S17" s="19">
        <v>0.33</v>
      </c>
      <c r="T17" s="34"/>
    </row>
    <row r="18" spans="1:20" ht="15">
      <c r="A18" s="2">
        <f t="shared" si="0"/>
        <v>17</v>
      </c>
      <c r="B18" s="16" t="s">
        <v>63</v>
      </c>
      <c r="C18" s="16" t="s">
        <v>64</v>
      </c>
      <c r="D18" s="10" t="s">
        <v>57</v>
      </c>
      <c r="E18" s="11" t="s">
        <v>47</v>
      </c>
      <c r="F18" s="35">
        <f t="shared" si="1"/>
        <v>94.9</v>
      </c>
      <c r="G18" s="20">
        <v>2</v>
      </c>
      <c r="H18" s="20">
        <v>2</v>
      </c>
      <c r="I18" s="12" t="s">
        <v>29</v>
      </c>
      <c r="J18" s="12">
        <v>1</v>
      </c>
      <c r="K18" s="12">
        <v>1</v>
      </c>
      <c r="L18" s="12">
        <v>1</v>
      </c>
      <c r="M18" s="13"/>
      <c r="N18" s="24"/>
      <c r="O18" s="24"/>
      <c r="R18" s="1" t="s">
        <v>100</v>
      </c>
      <c r="S18" s="19">
        <v>0.26</v>
      </c>
      <c r="T18" s="34"/>
    </row>
    <row r="19" spans="1:20" ht="15">
      <c r="A19" s="2">
        <f t="shared" si="0"/>
        <v>18</v>
      </c>
      <c r="B19" s="16" t="s">
        <v>65</v>
      </c>
      <c r="C19" s="14" t="s">
        <v>66</v>
      </c>
      <c r="D19" s="10" t="s">
        <v>32</v>
      </c>
      <c r="E19" s="11" t="s">
        <v>28</v>
      </c>
      <c r="F19" s="35">
        <f t="shared" si="1"/>
        <v>3900.1146621692906</v>
      </c>
      <c r="G19" s="20">
        <v>4</v>
      </c>
      <c r="H19" s="20">
        <v>4</v>
      </c>
      <c r="I19" s="12" t="s">
        <v>29</v>
      </c>
      <c r="J19" s="12">
        <v>4</v>
      </c>
      <c r="K19" s="12">
        <v>1</v>
      </c>
      <c r="L19" s="12">
        <v>0</v>
      </c>
      <c r="M19" s="13"/>
      <c r="N19" s="24"/>
      <c r="O19" s="24"/>
      <c r="R19" s="1" t="s">
        <v>96</v>
      </c>
      <c r="S19" s="19">
        <v>10.685245649778878</v>
      </c>
      <c r="T19" s="34"/>
    </row>
    <row r="20" spans="1:20" ht="15">
      <c r="A20" s="2">
        <f t="shared" si="0"/>
        <v>19</v>
      </c>
      <c r="B20" s="16" t="s">
        <v>67</v>
      </c>
      <c r="C20" s="14" t="s">
        <v>62</v>
      </c>
      <c r="D20" s="10" t="s">
        <v>32</v>
      </c>
      <c r="E20" s="11" t="s">
        <v>28</v>
      </c>
      <c r="F20" s="35">
        <f t="shared" si="1"/>
        <v>3012.055418976101</v>
      </c>
      <c r="G20" s="20">
        <v>4</v>
      </c>
      <c r="H20" s="20">
        <v>3</v>
      </c>
      <c r="I20" s="12" t="s">
        <v>29</v>
      </c>
      <c r="J20" s="12">
        <v>0</v>
      </c>
      <c r="K20" s="12">
        <v>1</v>
      </c>
      <c r="L20" s="12">
        <v>2</v>
      </c>
      <c r="M20" s="36" t="s">
        <v>107</v>
      </c>
      <c r="N20" s="24"/>
      <c r="O20" s="24"/>
      <c r="R20" s="1" t="s">
        <v>67</v>
      </c>
      <c r="S20" s="19">
        <v>8.252206627331784</v>
      </c>
      <c r="T20" s="34"/>
    </row>
    <row r="21" spans="1:20" ht="15">
      <c r="A21" s="2">
        <f t="shared" si="0"/>
        <v>20</v>
      </c>
      <c r="B21" s="16" t="s">
        <v>68</v>
      </c>
      <c r="C21" s="14" t="s">
        <v>52</v>
      </c>
      <c r="D21" s="10" t="s">
        <v>32</v>
      </c>
      <c r="E21" s="11" t="s">
        <v>28</v>
      </c>
      <c r="F21" s="35">
        <f t="shared" si="1"/>
        <v>276133.04113738867</v>
      </c>
      <c r="G21" s="20">
        <v>10</v>
      </c>
      <c r="H21" s="20">
        <v>10</v>
      </c>
      <c r="I21" s="12" t="s">
        <v>29</v>
      </c>
      <c r="J21" s="12">
        <v>0</v>
      </c>
      <c r="K21" s="12">
        <v>1</v>
      </c>
      <c r="L21" s="12">
        <v>9</v>
      </c>
      <c r="M21" s="13"/>
      <c r="N21" s="24"/>
      <c r="O21" s="24"/>
      <c r="R21" s="1" t="s">
        <v>97</v>
      </c>
      <c r="S21" s="19">
        <v>756.5288798284621</v>
      </c>
      <c r="T21" s="34"/>
    </row>
    <row r="22" spans="1:20" ht="15">
      <c r="A22" s="2">
        <f t="shared" si="0"/>
        <v>21</v>
      </c>
      <c r="B22" s="16" t="s">
        <v>69</v>
      </c>
      <c r="C22" s="14" t="s">
        <v>70</v>
      </c>
      <c r="D22" s="10" t="s">
        <v>71</v>
      </c>
      <c r="E22" s="11" t="s">
        <v>28</v>
      </c>
      <c r="F22" s="35">
        <f t="shared" si="1"/>
        <v>3242.9322033898302</v>
      </c>
      <c r="G22" s="20">
        <v>4</v>
      </c>
      <c r="H22" s="20">
        <v>2</v>
      </c>
      <c r="I22" s="12" t="s">
        <v>29</v>
      </c>
      <c r="J22" s="12">
        <v>0</v>
      </c>
      <c r="K22" s="12">
        <v>0</v>
      </c>
      <c r="L22" s="12">
        <v>2</v>
      </c>
      <c r="M22" s="36" t="s">
        <v>108</v>
      </c>
      <c r="N22" s="24"/>
      <c r="O22" s="24"/>
      <c r="R22" s="1" t="s">
        <v>98</v>
      </c>
      <c r="S22" s="19">
        <v>8.884745762711864</v>
      </c>
      <c r="T22" s="34"/>
    </row>
    <row r="23" spans="1:20" ht="15">
      <c r="A23" s="2">
        <f t="shared" si="0"/>
        <v>22</v>
      </c>
      <c r="B23" s="16" t="s">
        <v>72</v>
      </c>
      <c r="C23" s="10" t="s">
        <v>52</v>
      </c>
      <c r="D23" s="10" t="s">
        <v>32</v>
      </c>
      <c r="E23" s="11" t="s">
        <v>28</v>
      </c>
      <c r="F23" s="35">
        <f t="shared" si="1"/>
        <v>5066.8966627634663</v>
      </c>
      <c r="G23" s="20">
        <v>4</v>
      </c>
      <c r="H23" s="20">
        <v>4</v>
      </c>
      <c r="I23" s="12" t="s">
        <v>29</v>
      </c>
      <c r="J23" s="12">
        <v>2</v>
      </c>
      <c r="K23" s="12">
        <v>1</v>
      </c>
      <c r="L23" s="12">
        <v>2</v>
      </c>
      <c r="M23" s="13"/>
      <c r="N23" s="24"/>
      <c r="O23" s="24"/>
      <c r="R23" s="1" t="s">
        <v>72</v>
      </c>
      <c r="S23" s="19">
        <v>13.881908665105387</v>
      </c>
      <c r="T23" s="34"/>
    </row>
    <row r="24" spans="1:20" ht="15">
      <c r="A24" s="2">
        <f t="shared" si="0"/>
        <v>23</v>
      </c>
      <c r="B24" s="17" t="s">
        <v>73</v>
      </c>
      <c r="C24" s="10" t="s">
        <v>74</v>
      </c>
      <c r="D24" s="10" t="s">
        <v>32</v>
      </c>
      <c r="E24" s="11" t="s">
        <v>47</v>
      </c>
      <c r="F24" s="35">
        <f t="shared" si="1"/>
        <v>797.7774639501913</v>
      </c>
      <c r="G24" s="20">
        <v>4</v>
      </c>
      <c r="H24" s="20">
        <v>4</v>
      </c>
      <c r="I24" s="12" t="s">
        <v>29</v>
      </c>
      <c r="J24" s="12">
        <v>3</v>
      </c>
      <c r="K24" s="12">
        <v>0</v>
      </c>
      <c r="L24" s="12">
        <v>1</v>
      </c>
      <c r="M24" s="13"/>
      <c r="N24" s="24"/>
      <c r="O24" s="24"/>
      <c r="R24" s="1" t="s">
        <v>99</v>
      </c>
      <c r="S24" s="19">
        <v>2.1856916820553187</v>
      </c>
      <c r="T24" s="34"/>
    </row>
    <row r="25" spans="1:20" ht="15">
      <c r="A25" s="2">
        <f t="shared" si="0"/>
        <v>24</v>
      </c>
      <c r="B25" s="16" t="s">
        <v>75</v>
      </c>
      <c r="C25" s="10" t="s">
        <v>76</v>
      </c>
      <c r="D25" s="10" t="s">
        <v>32</v>
      </c>
      <c r="E25" s="11" t="s">
        <v>28</v>
      </c>
      <c r="F25" s="35">
        <f t="shared" si="1"/>
        <v>1955.5821217968125</v>
      </c>
      <c r="G25" s="20">
        <v>4</v>
      </c>
      <c r="H25" s="20">
        <v>4</v>
      </c>
      <c r="I25" s="12" t="s">
        <v>29</v>
      </c>
      <c r="J25" s="12">
        <v>2</v>
      </c>
      <c r="K25" s="12">
        <v>0</v>
      </c>
      <c r="L25" s="12">
        <v>2</v>
      </c>
      <c r="M25" s="13"/>
      <c r="N25" s="24"/>
      <c r="O25" s="24"/>
      <c r="R25" s="1" t="s">
        <v>75</v>
      </c>
      <c r="S25" s="19">
        <v>5.3577592377994865</v>
      </c>
      <c r="T25" s="34"/>
    </row>
    <row r="26" spans="1:20" ht="15">
      <c r="A26" s="2">
        <f t="shared" si="0"/>
        <v>25</v>
      </c>
      <c r="B26" s="16" t="s">
        <v>77</v>
      </c>
      <c r="C26" s="16" t="s">
        <v>76</v>
      </c>
      <c r="D26" s="10" t="s">
        <v>78</v>
      </c>
      <c r="E26" s="11" t="s">
        <v>28</v>
      </c>
      <c r="F26" s="35">
        <f t="shared" si="1"/>
        <v>9344</v>
      </c>
      <c r="G26" s="20">
        <v>4</v>
      </c>
      <c r="H26" s="20">
        <v>4</v>
      </c>
      <c r="I26" s="12" t="s">
        <v>29</v>
      </c>
      <c r="J26" s="12">
        <v>3</v>
      </c>
      <c r="K26" s="12">
        <v>0</v>
      </c>
      <c r="L26" s="12">
        <v>1</v>
      </c>
      <c r="M26" s="13"/>
      <c r="N26" s="24"/>
      <c r="O26" s="24"/>
      <c r="R26" s="1" t="s">
        <v>77</v>
      </c>
      <c r="S26" s="19">
        <v>25.6</v>
      </c>
      <c r="T26" s="34"/>
    </row>
    <row r="27" spans="1:20" ht="15">
      <c r="A27" s="2">
        <f t="shared" si="0"/>
        <v>26</v>
      </c>
      <c r="B27" s="15" t="s">
        <v>79</v>
      </c>
      <c r="C27" s="16" t="s">
        <v>27</v>
      </c>
      <c r="D27" s="10" t="s">
        <v>78</v>
      </c>
      <c r="E27" s="11" t="s">
        <v>28</v>
      </c>
      <c r="F27" s="35">
        <f t="shared" si="1"/>
        <v>18250</v>
      </c>
      <c r="G27" s="20">
        <v>6</v>
      </c>
      <c r="H27" s="20">
        <v>6</v>
      </c>
      <c r="I27" s="12" t="s">
        <v>29</v>
      </c>
      <c r="J27" s="12">
        <v>6</v>
      </c>
      <c r="K27" s="12">
        <v>0</v>
      </c>
      <c r="L27" s="12">
        <v>0</v>
      </c>
      <c r="M27" s="13"/>
      <c r="N27" s="24"/>
      <c r="O27" s="24"/>
      <c r="R27" s="1" t="s">
        <v>79</v>
      </c>
      <c r="S27" s="19">
        <v>50</v>
      </c>
      <c r="T27" s="34"/>
    </row>
    <row r="28" spans="1:20" ht="15">
      <c r="A28" s="2">
        <f t="shared" si="0"/>
        <v>27</v>
      </c>
      <c r="B28" s="16" t="s">
        <v>80</v>
      </c>
      <c r="C28" s="16" t="s">
        <v>52</v>
      </c>
      <c r="D28" s="10" t="s">
        <v>78</v>
      </c>
      <c r="E28" s="11" t="s">
        <v>28</v>
      </c>
      <c r="F28" s="35">
        <f t="shared" si="1"/>
        <v>3504</v>
      </c>
      <c r="G28" s="20">
        <v>4</v>
      </c>
      <c r="H28" s="20">
        <v>4</v>
      </c>
      <c r="I28" s="12" t="s">
        <v>29</v>
      </c>
      <c r="J28" s="12">
        <v>3</v>
      </c>
      <c r="K28" s="12">
        <v>0</v>
      </c>
      <c r="L28" s="12">
        <v>1</v>
      </c>
      <c r="M28" s="13"/>
      <c r="N28" s="24"/>
      <c r="O28" s="24"/>
      <c r="R28" s="1" t="s">
        <v>80</v>
      </c>
      <c r="S28" s="19">
        <v>9.6</v>
      </c>
      <c r="T28" s="34"/>
    </row>
    <row r="29" spans="1:20" ht="15">
      <c r="A29" s="2">
        <f t="shared" si="0"/>
        <v>28</v>
      </c>
      <c r="B29" s="16" t="s">
        <v>81</v>
      </c>
      <c r="C29" s="16" t="s">
        <v>82</v>
      </c>
      <c r="D29" s="10" t="s">
        <v>78</v>
      </c>
      <c r="E29" s="11" t="s">
        <v>28</v>
      </c>
      <c r="F29" s="35">
        <f t="shared" si="1"/>
        <v>12921</v>
      </c>
      <c r="G29" s="20">
        <v>4</v>
      </c>
      <c r="H29" s="20">
        <v>4</v>
      </c>
      <c r="I29" s="12" t="s">
        <v>29</v>
      </c>
      <c r="J29" s="12">
        <v>4</v>
      </c>
      <c r="K29" s="12">
        <v>0</v>
      </c>
      <c r="L29" s="12">
        <v>0</v>
      </c>
      <c r="M29" s="13"/>
      <c r="N29" s="24"/>
      <c r="O29" s="24"/>
      <c r="R29" s="1" t="s">
        <v>81</v>
      </c>
      <c r="S29" s="19">
        <v>35.4</v>
      </c>
      <c r="T29" s="34"/>
    </row>
    <row r="30" spans="1:20" ht="15">
      <c r="A30" s="2">
        <f t="shared" si="0"/>
        <v>29</v>
      </c>
      <c r="B30" s="16" t="s">
        <v>83</v>
      </c>
      <c r="C30" s="16" t="s">
        <v>62</v>
      </c>
      <c r="D30" s="10" t="s">
        <v>78</v>
      </c>
      <c r="E30" s="11" t="s">
        <v>28</v>
      </c>
      <c r="F30" s="35">
        <f t="shared" si="1"/>
        <v>25659.5</v>
      </c>
      <c r="G30" s="20">
        <v>4</v>
      </c>
      <c r="H30" s="20">
        <v>4</v>
      </c>
      <c r="I30" s="12" t="s">
        <v>29</v>
      </c>
      <c r="J30" s="12">
        <v>4</v>
      </c>
      <c r="K30" s="12">
        <v>0</v>
      </c>
      <c r="L30" s="12">
        <v>0</v>
      </c>
      <c r="M30" s="13"/>
      <c r="N30" s="24"/>
      <c r="O30" s="24"/>
      <c r="R30" s="1" t="s">
        <v>83</v>
      </c>
      <c r="S30" s="19">
        <v>70.3</v>
      </c>
      <c r="T30" s="34"/>
    </row>
    <row r="31" spans="1:20" ht="15">
      <c r="A31" s="2">
        <f t="shared" si="0"/>
        <v>30</v>
      </c>
      <c r="B31" s="16" t="s">
        <v>84</v>
      </c>
      <c r="C31" s="16" t="s">
        <v>85</v>
      </c>
      <c r="D31" s="10" t="s">
        <v>78</v>
      </c>
      <c r="E31" s="11" t="s">
        <v>28</v>
      </c>
      <c r="F31" s="35">
        <f t="shared" si="1"/>
        <v>10950</v>
      </c>
      <c r="G31" s="20">
        <v>6</v>
      </c>
      <c r="H31" s="20">
        <v>5</v>
      </c>
      <c r="I31" s="12" t="s">
        <v>29</v>
      </c>
      <c r="J31" s="12">
        <v>4</v>
      </c>
      <c r="K31" s="12">
        <v>0</v>
      </c>
      <c r="L31" s="12">
        <v>1</v>
      </c>
      <c r="M31" s="13" t="s">
        <v>110</v>
      </c>
      <c r="N31" s="24"/>
      <c r="O31" s="24"/>
      <c r="R31" s="1" t="s">
        <v>84</v>
      </c>
      <c r="S31" s="19">
        <v>30</v>
      </c>
      <c r="T31" s="34"/>
    </row>
    <row r="32" spans="1:20" ht="14.25">
      <c r="A32" s="38"/>
      <c r="B32" s="37"/>
      <c r="C32" s="37"/>
      <c r="D32" s="112" t="s">
        <v>86</v>
      </c>
      <c r="E32" s="113"/>
      <c r="F32" s="114"/>
      <c r="G32" s="18">
        <f t="shared" ref="G32:L32" si="2">SUM(G2:G31)</f>
        <v>132</v>
      </c>
      <c r="H32" s="18">
        <f>SUM(H2:H31)</f>
        <v>124</v>
      </c>
      <c r="I32" s="18">
        <f t="shared" si="2"/>
        <v>0</v>
      </c>
      <c r="J32" s="18">
        <f t="shared" si="2"/>
        <v>56</v>
      </c>
      <c r="K32" s="18">
        <f t="shared" si="2"/>
        <v>15</v>
      </c>
      <c r="L32" s="18">
        <f t="shared" si="2"/>
        <v>62</v>
      </c>
      <c r="M32" s="12"/>
      <c r="N32" s="24"/>
      <c r="O32" s="24"/>
      <c r="Q32" s="19"/>
    </row>
    <row r="35" spans="7:10">
      <c r="G35" s="34"/>
      <c r="I35" s="3"/>
      <c r="J35" s="3"/>
    </row>
    <row r="36" spans="7:10">
      <c r="G36" s="34"/>
      <c r="I36" s="3"/>
      <c r="J36" s="3"/>
    </row>
    <row r="37" spans="7:10">
      <c r="G37" s="34"/>
    </row>
    <row r="38" spans="7:10">
      <c r="G38" s="34"/>
    </row>
    <row r="39" spans="7:10">
      <c r="G39" s="34"/>
    </row>
    <row r="40" spans="7:10">
      <c r="G40" s="34"/>
    </row>
    <row r="41" spans="7:10">
      <c r="G41" s="34"/>
    </row>
    <row r="42" spans="7:10">
      <c r="G42" s="34"/>
    </row>
    <row r="43" spans="7:10">
      <c r="G43" s="34"/>
    </row>
    <row r="44" spans="7:10">
      <c r="G44" s="34"/>
    </row>
    <row r="45" spans="7:10">
      <c r="G45" s="34"/>
    </row>
    <row r="46" spans="7:10">
      <c r="G46" s="34"/>
    </row>
    <row r="47" spans="7:10">
      <c r="G47" s="34"/>
    </row>
    <row r="48" spans="7:10">
      <c r="G48" s="34"/>
    </row>
    <row r="49" spans="7:7">
      <c r="G49" s="34"/>
    </row>
    <row r="50" spans="7:7">
      <c r="G50" s="34"/>
    </row>
    <row r="51" spans="7:7">
      <c r="G51" s="34"/>
    </row>
    <row r="52" spans="7:7">
      <c r="G52" s="34"/>
    </row>
    <row r="53" spans="7:7">
      <c r="G53" s="34"/>
    </row>
    <row r="54" spans="7:7">
      <c r="G54" s="34"/>
    </row>
    <row r="55" spans="7:7">
      <c r="G55" s="34"/>
    </row>
    <row r="56" spans="7:7">
      <c r="G56" s="34"/>
    </row>
    <row r="57" spans="7:7">
      <c r="G57" s="34"/>
    </row>
    <row r="58" spans="7:7">
      <c r="G58" s="34"/>
    </row>
    <row r="59" spans="7:7">
      <c r="G59" s="34"/>
    </row>
    <row r="60" spans="7:7">
      <c r="G60" s="34"/>
    </row>
    <row r="61" spans="7:7">
      <c r="G61" s="34"/>
    </row>
    <row r="62" spans="7:7">
      <c r="G62" s="34"/>
    </row>
    <row r="63" spans="7:7">
      <c r="G63" s="34"/>
    </row>
    <row r="64" spans="7:7">
      <c r="G64" s="34"/>
    </row>
  </sheetData>
  <autoFilter ref="B1:L32" xr:uid="{B5C87E58-2BD1-45BD-9BC6-6E6B5C9A174A}"/>
  <sortState xmlns:xlrd2="http://schemas.microsoft.com/office/spreadsheetml/2017/richdata2" ref="E34:G64">
    <sortCondition ref="E34:E64"/>
  </sortState>
  <mergeCells count="1">
    <mergeCell ref="D32:F32"/>
  </mergeCells>
  <pageMargins left="0.74803149606299213" right="0.74803149606299213" top="0.98425196850393704" bottom="0.98425196850393704" header="0.51181102362204722" footer="0.51181102362204722"/>
  <pageSetup paperSize="9" scale="71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3"/>
  <sheetViews>
    <sheetView rightToLeft="1" zoomScaleNormal="100" workbookViewId="0">
      <selection activeCell="B8" sqref="B8"/>
    </sheetView>
  </sheetViews>
  <sheetFormatPr defaultColWidth="9" defaultRowHeight="12.75"/>
  <cols>
    <col min="1" max="1" width="7.28515625" style="3" customWidth="1"/>
    <col min="2" max="2" width="25.42578125" style="3" customWidth="1"/>
    <col min="3" max="3" width="27.42578125" style="3" customWidth="1"/>
    <col min="4" max="4" width="15.28515625" style="3" customWidth="1"/>
    <col min="5" max="8" width="6" style="3" customWidth="1"/>
    <col min="9" max="9" width="9.28515625" style="3" customWidth="1"/>
    <col min="10" max="12" width="6" style="3" customWidth="1"/>
    <col min="13" max="16384" width="9" style="3"/>
  </cols>
  <sheetData>
    <row r="1" spans="1:18" s="6" customFormat="1" ht="29.25" customHeight="1" thickBot="1">
      <c r="A1" s="8"/>
      <c r="B1" s="8"/>
      <c r="C1" s="8"/>
      <c r="D1" s="8"/>
      <c r="E1" s="115" t="s">
        <v>20</v>
      </c>
      <c r="F1" s="116"/>
      <c r="G1" s="116"/>
      <c r="H1" s="117"/>
      <c r="I1" s="118" t="s">
        <v>19</v>
      </c>
      <c r="J1" s="119"/>
      <c r="K1" s="119"/>
      <c r="L1" s="120"/>
    </row>
    <row r="2" spans="1:18" s="5" customFormat="1" ht="26.25" thickBot="1">
      <c r="A2" s="66" t="s">
        <v>18</v>
      </c>
      <c r="B2" s="67" t="s">
        <v>11</v>
      </c>
      <c r="C2" s="67" t="s">
        <v>17</v>
      </c>
      <c r="D2" s="52" t="s">
        <v>7</v>
      </c>
      <c r="E2" s="58" t="s">
        <v>16</v>
      </c>
      <c r="F2" s="59" t="s">
        <v>15</v>
      </c>
      <c r="G2" s="59" t="s">
        <v>14</v>
      </c>
      <c r="H2" s="60" t="s">
        <v>13</v>
      </c>
      <c r="I2" s="58" t="s">
        <v>16</v>
      </c>
      <c r="J2" s="59" t="s">
        <v>15</v>
      </c>
      <c r="K2" s="59" t="s">
        <v>14</v>
      </c>
      <c r="L2" s="60" t="s">
        <v>13</v>
      </c>
    </row>
    <row r="3" spans="1:18" ht="15">
      <c r="A3" s="63">
        <v>1</v>
      </c>
      <c r="B3" s="64" t="s">
        <v>26</v>
      </c>
      <c r="C3" s="65" t="s">
        <v>36</v>
      </c>
      <c r="D3" s="53">
        <f>'דיווח דיגומים'!F2</f>
        <v>8828.4375</v>
      </c>
      <c r="E3" s="54">
        <v>2000</v>
      </c>
      <c r="F3" s="55">
        <v>1000</v>
      </c>
      <c r="G3" s="56">
        <v>100</v>
      </c>
      <c r="H3" s="57">
        <v>30</v>
      </c>
      <c r="I3" s="68">
        <v>680</v>
      </c>
      <c r="J3" s="69">
        <v>216</v>
      </c>
      <c r="K3" s="69"/>
      <c r="L3" s="70"/>
      <c r="O3" s="24"/>
      <c r="P3" s="24"/>
      <c r="Q3" s="24"/>
      <c r="R3" s="24"/>
    </row>
    <row r="4" spans="1:18" ht="15">
      <c r="A4" s="61">
        <f>A3+1</f>
        <v>2</v>
      </c>
      <c r="B4" s="30" t="s">
        <v>30</v>
      </c>
      <c r="C4" s="27" t="s">
        <v>32</v>
      </c>
      <c r="D4" s="25">
        <f>'דיווח דיגומים'!F3</f>
        <v>18015.153329193025</v>
      </c>
      <c r="E4" s="39">
        <v>2000</v>
      </c>
      <c r="F4" s="40">
        <v>1000</v>
      </c>
      <c r="G4" s="41">
        <v>100</v>
      </c>
      <c r="H4" s="48">
        <v>30</v>
      </c>
      <c r="I4" s="71">
        <v>224</v>
      </c>
      <c r="J4" s="72">
        <v>25.25</v>
      </c>
      <c r="K4" s="72">
        <v>18.82</v>
      </c>
      <c r="L4" s="73"/>
      <c r="O4" s="24"/>
      <c r="P4" s="24"/>
      <c r="Q4" s="24"/>
      <c r="R4" s="24"/>
    </row>
    <row r="5" spans="1:18" ht="15">
      <c r="A5" s="61">
        <f t="shared" ref="A5:A32" si="0">A4+1</f>
        <v>3</v>
      </c>
      <c r="B5" s="29" t="s">
        <v>33</v>
      </c>
      <c r="C5" s="27" t="s">
        <v>32</v>
      </c>
      <c r="D5" s="25">
        <f>'דיווח דיגומים'!F4</f>
        <v>228.15880815880809</v>
      </c>
      <c r="E5" s="39">
        <v>2000</v>
      </c>
      <c r="F5" s="40">
        <v>1000</v>
      </c>
      <c r="G5" s="41">
        <v>100</v>
      </c>
      <c r="H5" s="48">
        <v>30</v>
      </c>
      <c r="I5" s="71">
        <v>99</v>
      </c>
      <c r="J5" s="72">
        <v>5</v>
      </c>
      <c r="K5" s="72"/>
      <c r="L5" s="73"/>
      <c r="O5" s="24"/>
      <c r="P5" s="24"/>
      <c r="Q5" s="24"/>
      <c r="R5" s="24"/>
    </row>
    <row r="6" spans="1:18" ht="15">
      <c r="A6" s="61">
        <f t="shared" si="0"/>
        <v>4</v>
      </c>
      <c r="B6" s="31" t="s">
        <v>37</v>
      </c>
      <c r="C6" s="27" t="s">
        <v>36</v>
      </c>
      <c r="D6" s="25">
        <f>'דיווח דיגומים'!F5</f>
        <v>79205</v>
      </c>
      <c r="E6" s="39">
        <v>2000</v>
      </c>
      <c r="F6" s="40">
        <v>1000</v>
      </c>
      <c r="G6" s="41">
        <v>100</v>
      </c>
      <c r="H6" s="48">
        <v>30</v>
      </c>
      <c r="I6" s="71">
        <v>512</v>
      </c>
      <c r="J6" s="72">
        <v>100.26</v>
      </c>
      <c r="K6" s="72"/>
      <c r="L6" s="73">
        <v>5.93</v>
      </c>
    </row>
    <row r="7" spans="1:18" ht="15">
      <c r="A7" s="61">
        <f t="shared" si="0"/>
        <v>5</v>
      </c>
      <c r="B7" s="32" t="s">
        <v>34</v>
      </c>
      <c r="C7" s="27" t="s">
        <v>36</v>
      </c>
      <c r="D7" s="25">
        <f>'דיווח דיגומים'!F6</f>
        <v>36457.658244868995</v>
      </c>
      <c r="E7" s="39">
        <v>2000</v>
      </c>
      <c r="F7" s="40">
        <v>1000</v>
      </c>
      <c r="G7" s="41">
        <v>100</v>
      </c>
      <c r="H7" s="48">
        <v>30</v>
      </c>
      <c r="I7" s="71">
        <v>287.5</v>
      </c>
      <c r="J7" s="72">
        <v>49.38</v>
      </c>
      <c r="K7" s="72"/>
      <c r="L7" s="73">
        <v>3.89</v>
      </c>
      <c r="O7" s="24"/>
      <c r="P7" s="24"/>
      <c r="Q7" s="24"/>
      <c r="R7" s="24"/>
    </row>
    <row r="8" spans="1:18" ht="15">
      <c r="A8" s="61">
        <f t="shared" si="0"/>
        <v>6</v>
      </c>
      <c r="B8" s="32" t="s">
        <v>39</v>
      </c>
      <c r="C8" s="27" t="s">
        <v>36</v>
      </c>
      <c r="D8" s="25">
        <f>'דיווח דיגומים'!F7</f>
        <v>9125</v>
      </c>
      <c r="E8" s="39">
        <v>2000</v>
      </c>
      <c r="F8" s="40">
        <v>1000</v>
      </c>
      <c r="G8" s="41">
        <v>100</v>
      </c>
      <c r="H8" s="48">
        <v>30</v>
      </c>
      <c r="I8" s="71">
        <v>85</v>
      </c>
      <c r="J8" s="72">
        <v>5</v>
      </c>
      <c r="K8" s="72"/>
      <c r="L8" s="73"/>
      <c r="O8" s="24"/>
      <c r="P8" s="24"/>
      <c r="Q8" s="24"/>
      <c r="R8" s="24"/>
    </row>
    <row r="9" spans="1:18" ht="15">
      <c r="A9" s="61">
        <f t="shared" si="0"/>
        <v>7</v>
      </c>
      <c r="B9" s="31" t="s">
        <v>41</v>
      </c>
      <c r="C9" s="27" t="s">
        <v>32</v>
      </c>
      <c r="D9" s="25">
        <f>'דיווח דיגומים'!F8</f>
        <v>502526.90684268298</v>
      </c>
      <c r="E9" s="39">
        <v>2500</v>
      </c>
      <c r="F9" s="40">
        <v>1000</v>
      </c>
      <c r="G9" s="41">
        <v>100</v>
      </c>
      <c r="H9" s="48">
        <v>30</v>
      </c>
      <c r="I9" s="71">
        <v>992</v>
      </c>
      <c r="J9" s="72">
        <v>287.8</v>
      </c>
      <c r="K9" s="72">
        <v>73.86</v>
      </c>
      <c r="L9" s="73">
        <v>11.55</v>
      </c>
      <c r="O9" s="24"/>
      <c r="P9" s="24"/>
      <c r="Q9" s="24"/>
      <c r="R9" s="24"/>
    </row>
    <row r="10" spans="1:18" ht="15">
      <c r="A10" s="61">
        <f t="shared" si="0"/>
        <v>8</v>
      </c>
      <c r="B10" s="29" t="s">
        <v>103</v>
      </c>
      <c r="C10" s="27" t="s">
        <v>46</v>
      </c>
      <c r="D10" s="25">
        <f>'דיווח דיגומים'!F9</f>
        <v>620.5</v>
      </c>
      <c r="E10" s="42">
        <v>2000</v>
      </c>
      <c r="F10" s="43">
        <v>1000</v>
      </c>
      <c r="G10" s="44">
        <v>100</v>
      </c>
      <c r="H10" s="49">
        <v>30</v>
      </c>
      <c r="I10" s="71">
        <v>1243.25</v>
      </c>
      <c r="J10" s="72">
        <v>108.5</v>
      </c>
      <c r="K10" s="72"/>
      <c r="L10" s="73"/>
      <c r="O10" s="24"/>
      <c r="P10" s="24"/>
      <c r="Q10" s="24"/>
      <c r="R10" s="24"/>
    </row>
    <row r="11" spans="1:18" ht="15">
      <c r="A11" s="61">
        <f t="shared" si="0"/>
        <v>9</v>
      </c>
      <c r="B11" s="29" t="s">
        <v>104</v>
      </c>
      <c r="C11" s="27" t="s">
        <v>46</v>
      </c>
      <c r="D11" s="25">
        <f>'דיווח דיגומים'!F10</f>
        <v>620.5</v>
      </c>
      <c r="E11" s="42">
        <v>2000</v>
      </c>
      <c r="F11" s="43">
        <v>1000</v>
      </c>
      <c r="G11" s="44">
        <v>100</v>
      </c>
      <c r="H11" s="49">
        <v>30</v>
      </c>
      <c r="I11" s="71">
        <v>1711</v>
      </c>
      <c r="J11" s="72">
        <v>70.83</v>
      </c>
      <c r="K11" s="72"/>
      <c r="L11" s="73"/>
      <c r="O11" s="24"/>
      <c r="P11" s="24"/>
      <c r="Q11" s="24"/>
      <c r="R11" s="24"/>
    </row>
    <row r="12" spans="1:18" ht="15">
      <c r="A12" s="61">
        <f t="shared" si="0"/>
        <v>10</v>
      </c>
      <c r="B12" s="32" t="s">
        <v>87</v>
      </c>
      <c r="C12" s="27" t="s">
        <v>32</v>
      </c>
      <c r="D12" s="25">
        <f>'דיווח דיגומים'!F11</f>
        <v>503.85010822510822</v>
      </c>
      <c r="E12" s="42">
        <v>2000</v>
      </c>
      <c r="F12" s="43">
        <v>1000</v>
      </c>
      <c r="G12" s="43">
        <v>100</v>
      </c>
      <c r="H12" s="50">
        <v>30</v>
      </c>
      <c r="I12" s="71">
        <v>1514.25</v>
      </c>
      <c r="J12" s="72">
        <v>74.38</v>
      </c>
      <c r="K12" s="72">
        <v>41.8</v>
      </c>
      <c r="L12" s="73">
        <v>16.46</v>
      </c>
      <c r="O12" s="24"/>
      <c r="P12" s="24"/>
      <c r="Q12" s="24"/>
      <c r="R12" s="24"/>
    </row>
    <row r="13" spans="1:18" ht="15">
      <c r="A13" s="61">
        <f t="shared" si="0"/>
        <v>11</v>
      </c>
      <c r="B13" s="29" t="s">
        <v>51</v>
      </c>
      <c r="C13" s="27" t="s">
        <v>32</v>
      </c>
      <c r="D13" s="25">
        <f>'דיווח דיגומים'!F12</f>
        <v>5890.4149564963627</v>
      </c>
      <c r="E13" s="42">
        <v>2000</v>
      </c>
      <c r="F13" s="43">
        <v>1000</v>
      </c>
      <c r="G13" s="44">
        <v>100</v>
      </c>
      <c r="H13" s="49">
        <v>30</v>
      </c>
      <c r="I13" s="71">
        <v>944.6</v>
      </c>
      <c r="J13" s="72">
        <v>218.2</v>
      </c>
      <c r="K13" s="72">
        <v>35.090000000000003</v>
      </c>
      <c r="L13" s="73">
        <v>7.2</v>
      </c>
      <c r="O13" s="24"/>
      <c r="P13" s="24"/>
      <c r="Q13" s="24"/>
      <c r="R13" s="24"/>
    </row>
    <row r="14" spans="1:18" ht="15">
      <c r="A14" s="61">
        <f t="shared" si="0"/>
        <v>12</v>
      </c>
      <c r="B14" s="29" t="s">
        <v>53</v>
      </c>
      <c r="C14" s="27" t="s">
        <v>54</v>
      </c>
      <c r="D14" s="25">
        <f>'דיווח דיגומים'!F13</f>
        <v>12129.204904514863</v>
      </c>
      <c r="E14" s="42">
        <v>2000</v>
      </c>
      <c r="F14" s="43">
        <v>1000</v>
      </c>
      <c r="G14" s="44">
        <v>100</v>
      </c>
      <c r="H14" s="49">
        <v>30</v>
      </c>
      <c r="I14" s="71">
        <v>705.67</v>
      </c>
      <c r="J14" s="72">
        <v>197.08</v>
      </c>
      <c r="K14" s="72">
        <v>48.57</v>
      </c>
      <c r="L14" s="73">
        <v>8.5500000000000007</v>
      </c>
      <c r="O14" s="24"/>
      <c r="P14" s="24"/>
      <c r="Q14" s="24"/>
      <c r="R14" s="24"/>
    </row>
    <row r="15" spans="1:18" ht="15">
      <c r="A15" s="61">
        <f t="shared" si="0"/>
        <v>13</v>
      </c>
      <c r="B15" s="29" t="s">
        <v>55</v>
      </c>
      <c r="C15" s="27" t="s">
        <v>32</v>
      </c>
      <c r="D15" s="25">
        <f>'דיווח דיגומים'!F14</f>
        <v>1205.8065617221239</v>
      </c>
      <c r="E15" s="42">
        <v>2000</v>
      </c>
      <c r="F15" s="43">
        <v>1000</v>
      </c>
      <c r="G15" s="44">
        <v>100</v>
      </c>
      <c r="H15" s="49">
        <v>30</v>
      </c>
      <c r="I15" s="71">
        <v>1266.25</v>
      </c>
      <c r="J15" s="72">
        <v>149.5</v>
      </c>
      <c r="K15" s="72">
        <v>33.76</v>
      </c>
      <c r="L15" s="73">
        <v>7.68</v>
      </c>
      <c r="O15" s="24"/>
      <c r="P15" s="24"/>
      <c r="Q15" s="24"/>
      <c r="R15" s="24"/>
    </row>
    <row r="16" spans="1:18" ht="15">
      <c r="A16" s="61">
        <f t="shared" si="0"/>
        <v>14</v>
      </c>
      <c r="B16" s="31" t="s">
        <v>58</v>
      </c>
      <c r="C16" s="27" t="s">
        <v>57</v>
      </c>
      <c r="D16" s="25">
        <f>'דיווח דיגומים'!F15</f>
        <v>182.5</v>
      </c>
      <c r="E16" s="42">
        <v>2000</v>
      </c>
      <c r="F16" s="43">
        <v>1000</v>
      </c>
      <c r="G16" s="44">
        <v>100</v>
      </c>
      <c r="H16" s="49">
        <v>30</v>
      </c>
      <c r="I16" s="71"/>
      <c r="J16" s="72">
        <v>144</v>
      </c>
      <c r="K16" s="72"/>
      <c r="L16" s="73"/>
      <c r="O16" s="24"/>
      <c r="P16" s="24"/>
      <c r="Q16" s="24"/>
      <c r="R16" s="24"/>
    </row>
    <row r="17" spans="1:18" ht="15">
      <c r="A17" s="61">
        <f t="shared" si="0"/>
        <v>15</v>
      </c>
      <c r="B17" s="29" t="s">
        <v>60</v>
      </c>
      <c r="C17" s="27" t="s">
        <v>57</v>
      </c>
      <c r="D17" s="25">
        <f>'דיווח דיגומים'!F16</f>
        <v>474.5</v>
      </c>
      <c r="E17" s="42">
        <v>2000</v>
      </c>
      <c r="F17" s="43">
        <v>1000</v>
      </c>
      <c r="G17" s="44">
        <v>100</v>
      </c>
      <c r="H17" s="49">
        <v>30</v>
      </c>
      <c r="I17" s="71"/>
      <c r="J17" s="72">
        <v>452.5</v>
      </c>
      <c r="K17" s="72"/>
      <c r="L17" s="73">
        <v>2.29</v>
      </c>
      <c r="O17" s="24"/>
      <c r="P17" s="24"/>
      <c r="Q17" s="24"/>
      <c r="R17" s="24"/>
    </row>
    <row r="18" spans="1:18" ht="15">
      <c r="A18" s="61">
        <f t="shared" si="0"/>
        <v>16</v>
      </c>
      <c r="B18" s="30" t="s">
        <v>61</v>
      </c>
      <c r="C18" s="27" t="s">
        <v>57</v>
      </c>
      <c r="D18" s="25">
        <f>'דיווח דיגומים'!F17</f>
        <v>120.45</v>
      </c>
      <c r="E18" s="42">
        <v>2000</v>
      </c>
      <c r="F18" s="43">
        <v>1000</v>
      </c>
      <c r="G18" s="44">
        <v>100</v>
      </c>
      <c r="H18" s="49">
        <v>30</v>
      </c>
      <c r="I18" s="71"/>
      <c r="J18" s="72">
        <v>58</v>
      </c>
      <c r="K18" s="72"/>
      <c r="L18" s="73">
        <v>3.1</v>
      </c>
      <c r="O18" s="24"/>
      <c r="P18" s="24"/>
      <c r="Q18" s="24"/>
      <c r="R18" s="24"/>
    </row>
    <row r="19" spans="1:18" ht="15">
      <c r="A19" s="61">
        <f t="shared" si="0"/>
        <v>17</v>
      </c>
      <c r="B19" s="30" t="s">
        <v>63</v>
      </c>
      <c r="C19" s="27" t="s">
        <v>57</v>
      </c>
      <c r="D19" s="25">
        <f>'דיווח דיגומים'!F18</f>
        <v>94.9</v>
      </c>
      <c r="E19" s="42">
        <v>2000</v>
      </c>
      <c r="F19" s="43">
        <v>1000</v>
      </c>
      <c r="G19" s="44">
        <v>100</v>
      </c>
      <c r="H19" s="49">
        <v>30</v>
      </c>
      <c r="I19" s="71"/>
      <c r="J19" s="72">
        <v>2032.25</v>
      </c>
      <c r="K19" s="72"/>
      <c r="L19" s="73">
        <v>0.99</v>
      </c>
      <c r="O19" s="24"/>
      <c r="P19" s="24"/>
      <c r="Q19" s="24"/>
      <c r="R19" s="24"/>
    </row>
    <row r="20" spans="1:18" ht="15">
      <c r="A20" s="61">
        <f t="shared" si="0"/>
        <v>18</v>
      </c>
      <c r="B20" s="30" t="s">
        <v>65</v>
      </c>
      <c r="C20" s="27" t="s">
        <v>32</v>
      </c>
      <c r="D20" s="25">
        <f>'דיווח דיגומים'!F19</f>
        <v>3900.1146621692906</v>
      </c>
      <c r="E20" s="42">
        <v>2000</v>
      </c>
      <c r="F20" s="43">
        <v>1000</v>
      </c>
      <c r="G20" s="44">
        <v>100</v>
      </c>
      <c r="H20" s="49">
        <v>30</v>
      </c>
      <c r="I20" s="71">
        <v>1426.25</v>
      </c>
      <c r="J20" s="72">
        <v>176.75</v>
      </c>
      <c r="K20" s="72">
        <v>52.39</v>
      </c>
      <c r="L20" s="73">
        <v>9.76</v>
      </c>
      <c r="O20" s="24"/>
      <c r="P20" s="24"/>
      <c r="Q20" s="24"/>
      <c r="R20" s="24"/>
    </row>
    <row r="21" spans="1:18" ht="15">
      <c r="A21" s="61">
        <f t="shared" si="0"/>
        <v>19</v>
      </c>
      <c r="B21" s="29" t="s">
        <v>67</v>
      </c>
      <c r="C21" s="27" t="s">
        <v>32</v>
      </c>
      <c r="D21" s="25">
        <f>'דיווח דיגומים'!F20</f>
        <v>3012.055418976101</v>
      </c>
      <c r="E21" s="42">
        <v>2000</v>
      </c>
      <c r="F21" s="43">
        <v>1000</v>
      </c>
      <c r="G21" s="44">
        <v>100</v>
      </c>
      <c r="H21" s="49">
        <v>30</v>
      </c>
      <c r="I21" s="71">
        <v>498.67</v>
      </c>
      <c r="J21" s="72">
        <v>85.67</v>
      </c>
      <c r="K21" s="72">
        <v>31.12</v>
      </c>
      <c r="L21" s="73">
        <v>4.3</v>
      </c>
      <c r="O21" s="24"/>
      <c r="P21" s="24"/>
      <c r="Q21" s="24"/>
      <c r="R21" s="24"/>
    </row>
    <row r="22" spans="1:18" ht="15">
      <c r="A22" s="61">
        <f t="shared" si="0"/>
        <v>20</v>
      </c>
      <c r="B22" s="29" t="s">
        <v>68</v>
      </c>
      <c r="C22" s="27" t="s">
        <v>32</v>
      </c>
      <c r="D22" s="25">
        <f>'דיווח דיגומים'!F21</f>
        <v>276133.04113738867</v>
      </c>
      <c r="E22" s="42">
        <v>2000</v>
      </c>
      <c r="F22" s="43">
        <v>1000</v>
      </c>
      <c r="G22" s="44">
        <v>100</v>
      </c>
      <c r="H22" s="49">
        <v>30</v>
      </c>
      <c r="I22" s="71">
        <v>303.60000000000002</v>
      </c>
      <c r="J22" s="72">
        <v>125.9</v>
      </c>
      <c r="K22" s="72">
        <v>21.67</v>
      </c>
      <c r="L22" s="73">
        <v>4.13</v>
      </c>
      <c r="O22" s="24"/>
      <c r="P22" s="24"/>
      <c r="Q22" s="24"/>
      <c r="R22" s="24"/>
    </row>
    <row r="23" spans="1:18" ht="15">
      <c r="A23" s="61">
        <f t="shared" si="0"/>
        <v>21</v>
      </c>
      <c r="B23" s="29" t="s">
        <v>69</v>
      </c>
      <c r="C23" s="27" t="s">
        <v>71</v>
      </c>
      <c r="D23" s="25">
        <f>'דיווח דיגומים'!F22</f>
        <v>3242.9322033898302</v>
      </c>
      <c r="E23" s="42">
        <v>2000</v>
      </c>
      <c r="F23" s="43">
        <v>1000</v>
      </c>
      <c r="G23" s="44">
        <v>100</v>
      </c>
      <c r="H23" s="49">
        <v>30</v>
      </c>
      <c r="I23" s="71">
        <v>446.5</v>
      </c>
      <c r="J23" s="72">
        <v>83.5</v>
      </c>
      <c r="K23" s="72"/>
      <c r="L23" s="73"/>
      <c r="O23" s="24"/>
      <c r="P23" s="24"/>
      <c r="Q23" s="24"/>
      <c r="R23" s="24"/>
    </row>
    <row r="24" spans="1:18" ht="15">
      <c r="A24" s="61">
        <f t="shared" si="0"/>
        <v>22</v>
      </c>
      <c r="B24" s="29" t="s">
        <v>72</v>
      </c>
      <c r="C24" s="27" t="s">
        <v>32</v>
      </c>
      <c r="D24" s="25">
        <f>'דיווח דיגומים'!F23</f>
        <v>5066.8966627634663</v>
      </c>
      <c r="E24" s="42">
        <v>2000</v>
      </c>
      <c r="F24" s="43">
        <v>1000</v>
      </c>
      <c r="G24" s="44">
        <v>100</v>
      </c>
      <c r="H24" s="49">
        <v>30</v>
      </c>
      <c r="I24" s="71">
        <v>3332.5</v>
      </c>
      <c r="J24" s="72">
        <v>211.5</v>
      </c>
      <c r="K24" s="72">
        <v>43.91</v>
      </c>
      <c r="L24" s="73"/>
      <c r="O24" s="24"/>
      <c r="P24" s="24"/>
      <c r="Q24" s="24"/>
      <c r="R24" s="24"/>
    </row>
    <row r="25" spans="1:18" ht="15">
      <c r="A25" s="61">
        <f t="shared" si="0"/>
        <v>23</v>
      </c>
      <c r="B25" s="29" t="s">
        <v>102</v>
      </c>
      <c r="C25" s="27" t="s">
        <v>32</v>
      </c>
      <c r="D25" s="25">
        <f>'דיווח דיגומים'!F24</f>
        <v>797.7774639501913</v>
      </c>
      <c r="E25" s="42">
        <v>2000</v>
      </c>
      <c r="F25" s="43">
        <v>1000</v>
      </c>
      <c r="G25" s="44">
        <v>100</v>
      </c>
      <c r="H25" s="49">
        <v>30</v>
      </c>
      <c r="I25" s="71">
        <v>901.25</v>
      </c>
      <c r="J25" s="72">
        <v>168.5</v>
      </c>
      <c r="K25" s="72">
        <v>63.14</v>
      </c>
      <c r="L25" s="73">
        <v>12</v>
      </c>
      <c r="O25" s="24"/>
      <c r="P25" s="24"/>
      <c r="Q25" s="24"/>
      <c r="R25" s="24"/>
    </row>
    <row r="26" spans="1:18" ht="15">
      <c r="A26" s="61">
        <f t="shared" si="0"/>
        <v>24</v>
      </c>
      <c r="B26" s="29" t="s">
        <v>75</v>
      </c>
      <c r="C26" s="27" t="s">
        <v>32</v>
      </c>
      <c r="D26" s="25">
        <f>'דיווח דיגומים'!F25</f>
        <v>1955.5821217968125</v>
      </c>
      <c r="E26" s="42">
        <v>2000</v>
      </c>
      <c r="F26" s="43">
        <v>1000</v>
      </c>
      <c r="G26" s="44">
        <v>100</v>
      </c>
      <c r="H26" s="49">
        <v>30</v>
      </c>
      <c r="I26" s="71">
        <v>1602.5</v>
      </c>
      <c r="J26" s="72">
        <v>286.62</v>
      </c>
      <c r="K26" s="72">
        <v>7.57</v>
      </c>
      <c r="L26" s="73">
        <v>0.74</v>
      </c>
      <c r="O26" s="24"/>
      <c r="P26" s="24"/>
      <c r="Q26" s="24"/>
      <c r="R26" s="24"/>
    </row>
    <row r="27" spans="1:18" ht="15">
      <c r="A27" s="61">
        <f t="shared" si="0"/>
        <v>25</v>
      </c>
      <c r="B27" s="29" t="s">
        <v>77</v>
      </c>
      <c r="C27" s="27" t="s">
        <v>78</v>
      </c>
      <c r="D27" s="25">
        <f>'דיווח דיגומים'!F26</f>
        <v>9344</v>
      </c>
      <c r="E27" s="42">
        <v>2000</v>
      </c>
      <c r="F27" s="43">
        <v>1000</v>
      </c>
      <c r="G27" s="44">
        <v>100</v>
      </c>
      <c r="H27" s="49">
        <v>30</v>
      </c>
      <c r="I27" s="71">
        <v>2116.5</v>
      </c>
      <c r="J27" s="72">
        <v>651.75</v>
      </c>
      <c r="K27" s="72">
        <v>159.80000000000001</v>
      </c>
      <c r="L27" s="73">
        <v>40.65</v>
      </c>
      <c r="O27" s="24"/>
      <c r="P27" s="24"/>
      <c r="Q27" s="24"/>
      <c r="R27" s="24"/>
    </row>
    <row r="28" spans="1:18" ht="15">
      <c r="A28" s="61">
        <f t="shared" si="0"/>
        <v>26</v>
      </c>
      <c r="B28" s="29" t="s">
        <v>79</v>
      </c>
      <c r="C28" s="27" t="s">
        <v>78</v>
      </c>
      <c r="D28" s="25">
        <f>'דיווח דיגומים'!F27</f>
        <v>18250</v>
      </c>
      <c r="E28" s="42">
        <v>5000</v>
      </c>
      <c r="F28" s="43">
        <v>3000</v>
      </c>
      <c r="G28" s="44">
        <v>450</v>
      </c>
      <c r="H28" s="49">
        <v>90</v>
      </c>
      <c r="I28" s="71">
        <v>10593.33</v>
      </c>
      <c r="J28" s="72">
        <v>2110</v>
      </c>
      <c r="K28" s="72">
        <v>668.2</v>
      </c>
      <c r="L28" s="73">
        <v>136.41999999999999</v>
      </c>
      <c r="O28" s="24"/>
      <c r="P28" s="24"/>
      <c r="Q28" s="24"/>
      <c r="R28" s="24"/>
    </row>
    <row r="29" spans="1:18" ht="15">
      <c r="A29" s="61">
        <f t="shared" si="0"/>
        <v>27</v>
      </c>
      <c r="B29" s="29" t="s">
        <v>80</v>
      </c>
      <c r="C29" s="27" t="s">
        <v>78</v>
      </c>
      <c r="D29" s="25">
        <f>'דיווח דיגומים'!F28</f>
        <v>3504</v>
      </c>
      <c r="E29" s="42">
        <v>5000</v>
      </c>
      <c r="F29" s="43">
        <v>3000</v>
      </c>
      <c r="G29" s="44">
        <v>450</v>
      </c>
      <c r="H29" s="49">
        <v>90</v>
      </c>
      <c r="I29" s="71">
        <v>3402.5</v>
      </c>
      <c r="J29" s="72">
        <v>864</v>
      </c>
      <c r="K29" s="72">
        <v>385.73</v>
      </c>
      <c r="L29" s="73">
        <v>75.599999999999994</v>
      </c>
      <c r="O29" s="24"/>
      <c r="P29" s="24"/>
      <c r="Q29" s="24"/>
      <c r="R29" s="24"/>
    </row>
    <row r="30" spans="1:18" ht="15">
      <c r="A30" s="61">
        <f t="shared" si="0"/>
        <v>28</v>
      </c>
      <c r="B30" s="29" t="s">
        <v>81</v>
      </c>
      <c r="C30" s="27" t="s">
        <v>78</v>
      </c>
      <c r="D30" s="25">
        <f>'דיווח דיגומים'!F29</f>
        <v>12921</v>
      </c>
      <c r="E30" s="42">
        <v>5000</v>
      </c>
      <c r="F30" s="43">
        <v>3000</v>
      </c>
      <c r="G30" s="44">
        <v>450</v>
      </c>
      <c r="H30" s="49">
        <v>90</v>
      </c>
      <c r="I30" s="71">
        <v>10981.25</v>
      </c>
      <c r="J30" s="72">
        <v>3598.5</v>
      </c>
      <c r="K30" s="72">
        <v>984.52</v>
      </c>
      <c r="L30" s="73">
        <v>163</v>
      </c>
      <c r="O30" s="24"/>
      <c r="P30" s="24"/>
      <c r="Q30" s="24"/>
      <c r="R30" s="24"/>
    </row>
    <row r="31" spans="1:18" ht="15">
      <c r="A31" s="61">
        <f t="shared" si="0"/>
        <v>29</v>
      </c>
      <c r="B31" s="29" t="s">
        <v>83</v>
      </c>
      <c r="C31" s="27" t="s">
        <v>78</v>
      </c>
      <c r="D31" s="25">
        <f>'דיווח דיגומים'!F30</f>
        <v>25659.5</v>
      </c>
      <c r="E31" s="42">
        <v>5000</v>
      </c>
      <c r="F31" s="43">
        <v>3000</v>
      </c>
      <c r="G31" s="44">
        <v>450</v>
      </c>
      <c r="H31" s="49">
        <v>90</v>
      </c>
      <c r="I31" s="71">
        <v>1989.75</v>
      </c>
      <c r="J31" s="72">
        <v>614</v>
      </c>
      <c r="K31" s="72">
        <v>205.94</v>
      </c>
      <c r="L31" s="73">
        <v>45.82</v>
      </c>
      <c r="O31" s="24"/>
      <c r="P31" s="24"/>
      <c r="Q31" s="24"/>
      <c r="R31" s="24"/>
    </row>
    <row r="32" spans="1:18" ht="15.75" thickBot="1">
      <c r="A32" s="62">
        <f t="shared" si="0"/>
        <v>30</v>
      </c>
      <c r="B32" s="33" t="s">
        <v>84</v>
      </c>
      <c r="C32" s="28" t="s">
        <v>78</v>
      </c>
      <c r="D32" s="26">
        <f>'דיווח דיגומים'!F31</f>
        <v>10950</v>
      </c>
      <c r="E32" s="45">
        <v>5000</v>
      </c>
      <c r="F32" s="46">
        <v>3000</v>
      </c>
      <c r="G32" s="47">
        <v>450</v>
      </c>
      <c r="H32" s="51">
        <v>90</v>
      </c>
      <c r="I32" s="74">
        <v>2562</v>
      </c>
      <c r="J32" s="75">
        <v>208.4</v>
      </c>
      <c r="K32" s="75">
        <v>372.28</v>
      </c>
      <c r="L32" s="76">
        <v>8.64</v>
      </c>
      <c r="O32" s="24"/>
      <c r="P32" s="24"/>
      <c r="Q32" s="24"/>
      <c r="R32" s="24"/>
    </row>
    <row r="33" spans="15:18">
      <c r="O33" s="24"/>
      <c r="P33" s="24"/>
      <c r="Q33" s="24"/>
      <c r="R33" s="24"/>
    </row>
  </sheetData>
  <mergeCells count="2">
    <mergeCell ref="E1:H1"/>
    <mergeCell ref="I1:L1"/>
  </mergeCells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7"/>
  <sheetViews>
    <sheetView rightToLeft="1" tabSelected="1" zoomScaleNormal="100" workbookViewId="0">
      <selection activeCell="K31" sqref="K31"/>
    </sheetView>
  </sheetViews>
  <sheetFormatPr defaultColWidth="9" defaultRowHeight="12.75"/>
  <cols>
    <col min="1" max="1" width="4.5703125" style="1" customWidth="1"/>
    <col min="2" max="2" width="24.5703125" style="21" customWidth="1"/>
    <col min="3" max="3" width="25.85546875" style="21" customWidth="1"/>
    <col min="4" max="4" width="13.28515625" style="1" customWidth="1"/>
    <col min="5" max="5" width="13.42578125" style="1" customWidth="1"/>
    <col min="6" max="7" width="14.7109375" style="1" customWidth="1"/>
    <col min="8" max="16384" width="9" style="1"/>
  </cols>
  <sheetData>
    <row r="1" spans="1:10" s="7" customFormat="1" ht="27" customHeight="1" thickBot="1">
      <c r="A1" s="107" t="s">
        <v>18</v>
      </c>
      <c r="B1" s="108" t="s">
        <v>11</v>
      </c>
      <c r="C1" s="108" t="s">
        <v>17</v>
      </c>
      <c r="D1" s="108" t="s">
        <v>25</v>
      </c>
      <c r="E1" s="108" t="s">
        <v>24</v>
      </c>
      <c r="F1" s="108" t="s">
        <v>23</v>
      </c>
      <c r="G1" s="77" t="s">
        <v>22</v>
      </c>
    </row>
    <row r="2" spans="1:10" ht="15.75" thickBot="1">
      <c r="A2" s="86"/>
      <c r="B2" s="87" t="s">
        <v>103</v>
      </c>
      <c r="C2" s="88" t="s">
        <v>46</v>
      </c>
      <c r="D2" s="87">
        <v>64</v>
      </c>
      <c r="E2" s="95">
        <v>44045</v>
      </c>
      <c r="F2" s="87" t="s">
        <v>89</v>
      </c>
      <c r="G2" s="100">
        <v>50.5</v>
      </c>
      <c r="H2" s="22"/>
      <c r="I2" s="22"/>
      <c r="J2" s="22"/>
    </row>
    <row r="3" spans="1:10" ht="15.75" thickBot="1">
      <c r="A3" s="79"/>
      <c r="B3" s="83" t="s">
        <v>87</v>
      </c>
      <c r="C3" s="89" t="s">
        <v>32</v>
      </c>
      <c r="D3" s="83">
        <v>126</v>
      </c>
      <c r="E3" s="96">
        <v>44196</v>
      </c>
      <c r="F3" s="83" t="s">
        <v>88</v>
      </c>
      <c r="G3" s="101">
        <v>539</v>
      </c>
      <c r="H3" s="22"/>
      <c r="I3" s="22"/>
      <c r="J3" s="22"/>
    </row>
    <row r="4" spans="1:10" ht="15.75" thickBot="1">
      <c r="A4" s="81"/>
      <c r="B4" s="85" t="s">
        <v>87</v>
      </c>
      <c r="C4" s="90" t="s">
        <v>32</v>
      </c>
      <c r="D4" s="85">
        <v>126</v>
      </c>
      <c r="E4" s="97">
        <v>44196</v>
      </c>
      <c r="F4" s="85" t="s">
        <v>21</v>
      </c>
      <c r="G4" s="102">
        <v>300.11</v>
      </c>
      <c r="H4" s="22"/>
      <c r="I4" s="22"/>
      <c r="J4" s="22"/>
    </row>
    <row r="5" spans="1:10" ht="15.75" thickBot="1">
      <c r="A5" s="79"/>
      <c r="B5" s="83" t="s">
        <v>51</v>
      </c>
      <c r="C5" s="89" t="s">
        <v>32</v>
      </c>
      <c r="D5" s="83">
        <v>540</v>
      </c>
      <c r="E5" s="96">
        <v>43955</v>
      </c>
      <c r="F5" s="83" t="s">
        <v>90</v>
      </c>
      <c r="G5" s="101">
        <v>477140</v>
      </c>
    </row>
    <row r="6" spans="1:10" ht="15.75" thickBot="1">
      <c r="A6" s="80"/>
      <c r="B6" s="84" t="s">
        <v>51</v>
      </c>
      <c r="C6" s="91" t="s">
        <v>32</v>
      </c>
      <c r="D6" s="84">
        <v>540</v>
      </c>
      <c r="E6" s="98">
        <v>43955</v>
      </c>
      <c r="F6" s="84" t="s">
        <v>21</v>
      </c>
      <c r="G6" s="103">
        <v>257.10000000000002</v>
      </c>
    </row>
    <row r="7" spans="1:10" ht="15.75" thickBot="1">
      <c r="A7" s="79"/>
      <c r="B7" s="83" t="s">
        <v>55</v>
      </c>
      <c r="C7" s="89" t="s">
        <v>32</v>
      </c>
      <c r="D7" s="83">
        <v>76</v>
      </c>
      <c r="E7" s="96">
        <v>43877</v>
      </c>
      <c r="F7" s="83" t="s">
        <v>21</v>
      </c>
      <c r="G7" s="101">
        <v>302.77</v>
      </c>
    </row>
    <row r="8" spans="1:10" ht="18.75" customHeight="1" thickBot="1">
      <c r="A8" s="80"/>
      <c r="B8" s="84" t="s">
        <v>55</v>
      </c>
      <c r="C8" s="91" t="s">
        <v>32</v>
      </c>
      <c r="D8" s="84">
        <v>82</v>
      </c>
      <c r="E8" s="98">
        <v>43955</v>
      </c>
      <c r="F8" s="84" t="s">
        <v>90</v>
      </c>
      <c r="G8" s="103">
        <v>359.5</v>
      </c>
    </row>
    <row r="9" spans="1:10" ht="15.75" thickBot="1">
      <c r="A9" s="80"/>
      <c r="B9" s="84" t="s">
        <v>55</v>
      </c>
      <c r="C9" s="91" t="s">
        <v>32</v>
      </c>
      <c r="D9" s="84">
        <v>82</v>
      </c>
      <c r="E9" s="98">
        <v>43955</v>
      </c>
      <c r="F9" s="84" t="s">
        <v>88</v>
      </c>
      <c r="G9" s="103">
        <v>536</v>
      </c>
    </row>
    <row r="10" spans="1:10" ht="15.75" thickBot="1">
      <c r="A10" s="81"/>
      <c r="B10" s="85" t="s">
        <v>55</v>
      </c>
      <c r="C10" s="90" t="s">
        <v>32</v>
      </c>
      <c r="D10" s="85">
        <v>82</v>
      </c>
      <c r="E10" s="97">
        <v>43955</v>
      </c>
      <c r="F10" s="85" t="s">
        <v>21</v>
      </c>
      <c r="G10" s="102">
        <v>713.18</v>
      </c>
    </row>
    <row r="11" spans="1:10" ht="30" thickBot="1">
      <c r="A11" s="79"/>
      <c r="B11" s="83" t="s">
        <v>58</v>
      </c>
      <c r="C11" s="89" t="s">
        <v>57</v>
      </c>
      <c r="D11" s="83">
        <v>45</v>
      </c>
      <c r="E11" s="96">
        <v>43835</v>
      </c>
      <c r="F11" s="83" t="s">
        <v>89</v>
      </c>
      <c r="G11" s="104">
        <v>43</v>
      </c>
    </row>
    <row r="12" spans="1:10" ht="30" thickBot="1">
      <c r="A12" s="81"/>
      <c r="B12" s="85" t="s">
        <v>58</v>
      </c>
      <c r="C12" s="90" t="s">
        <v>57</v>
      </c>
      <c r="D12" s="93">
        <v>0</v>
      </c>
      <c r="E12" s="97">
        <v>44168</v>
      </c>
      <c r="F12" s="85" t="s">
        <v>89</v>
      </c>
      <c r="G12" s="102">
        <v>43.5</v>
      </c>
      <c r="H12" s="1" t="s">
        <v>116</v>
      </c>
    </row>
    <row r="13" spans="1:10" ht="30" thickBot="1">
      <c r="A13" s="78"/>
      <c r="B13" s="82" t="s">
        <v>60</v>
      </c>
      <c r="C13" s="92" t="s">
        <v>57</v>
      </c>
      <c r="D13" s="82">
        <v>54</v>
      </c>
      <c r="E13" s="99">
        <v>43984</v>
      </c>
      <c r="F13" s="82" t="s">
        <v>112</v>
      </c>
      <c r="G13" s="105">
        <v>3.38</v>
      </c>
    </row>
    <row r="14" spans="1:10" ht="30" thickBot="1">
      <c r="A14" s="79"/>
      <c r="B14" s="83" t="s">
        <v>61</v>
      </c>
      <c r="C14" s="89" t="s">
        <v>57</v>
      </c>
      <c r="D14" s="83">
        <v>27</v>
      </c>
      <c r="E14" s="96">
        <v>44045</v>
      </c>
      <c r="F14" s="83" t="s">
        <v>89</v>
      </c>
      <c r="G14" s="101">
        <v>29</v>
      </c>
    </row>
    <row r="15" spans="1:10" ht="30" thickBot="1">
      <c r="A15" s="80"/>
      <c r="B15" s="84" t="s">
        <v>61</v>
      </c>
      <c r="C15" s="91" t="s">
        <v>57</v>
      </c>
      <c r="D15" s="84">
        <v>27</v>
      </c>
      <c r="E15" s="98">
        <v>44045</v>
      </c>
      <c r="F15" s="84" t="s">
        <v>113</v>
      </c>
      <c r="G15" s="103">
        <v>1.64</v>
      </c>
    </row>
    <row r="16" spans="1:10" ht="30" thickBot="1">
      <c r="A16" s="80"/>
      <c r="B16" s="84" t="s">
        <v>61</v>
      </c>
      <c r="C16" s="91" t="s">
        <v>57</v>
      </c>
      <c r="D16" s="84">
        <v>27</v>
      </c>
      <c r="E16" s="98">
        <v>44045</v>
      </c>
      <c r="F16" s="84" t="s">
        <v>114</v>
      </c>
      <c r="G16" s="103">
        <v>0.24</v>
      </c>
    </row>
    <row r="17" spans="1:7" ht="30" thickBot="1">
      <c r="A17" s="80"/>
      <c r="B17" s="84" t="s">
        <v>61</v>
      </c>
      <c r="C17" s="91" t="s">
        <v>57</v>
      </c>
      <c r="D17" s="84">
        <v>27</v>
      </c>
      <c r="E17" s="98">
        <v>44045</v>
      </c>
      <c r="F17" s="84" t="s">
        <v>115</v>
      </c>
      <c r="G17" s="103">
        <v>0.39</v>
      </c>
    </row>
    <row r="18" spans="1:7" ht="30" thickBot="1">
      <c r="A18" s="80"/>
      <c r="B18" s="84" t="s">
        <v>61</v>
      </c>
      <c r="C18" s="91" t="s">
        <v>57</v>
      </c>
      <c r="D18" s="84">
        <v>27</v>
      </c>
      <c r="E18" s="98">
        <v>44045</v>
      </c>
      <c r="F18" s="84" t="s">
        <v>112</v>
      </c>
      <c r="G18" s="103">
        <v>19.02</v>
      </c>
    </row>
    <row r="19" spans="1:7" ht="30" thickBot="1">
      <c r="A19" s="81"/>
      <c r="B19" s="85" t="s">
        <v>61</v>
      </c>
      <c r="C19" s="90" t="s">
        <v>57</v>
      </c>
      <c r="D19" s="85">
        <v>25.5</v>
      </c>
      <c r="E19" s="97">
        <v>44130</v>
      </c>
      <c r="F19" s="85" t="s">
        <v>89</v>
      </c>
      <c r="G19" s="102">
        <v>29.5</v>
      </c>
    </row>
    <row r="20" spans="1:7" ht="30" thickBot="1">
      <c r="A20" s="78"/>
      <c r="B20" s="82" t="s">
        <v>63</v>
      </c>
      <c r="C20" s="92" t="s">
        <v>57</v>
      </c>
      <c r="D20" s="82">
        <v>27</v>
      </c>
      <c r="E20" s="99">
        <v>44130</v>
      </c>
      <c r="F20" s="82" t="s">
        <v>89</v>
      </c>
      <c r="G20" s="105">
        <v>31.5</v>
      </c>
    </row>
    <row r="21" spans="1:7" ht="15.75" thickBot="1">
      <c r="A21" s="78"/>
      <c r="B21" s="82" t="s">
        <v>65</v>
      </c>
      <c r="C21" s="92" t="s">
        <v>32</v>
      </c>
      <c r="D21" s="82">
        <v>750</v>
      </c>
      <c r="E21" s="99">
        <v>43948</v>
      </c>
      <c r="F21" s="82" t="s">
        <v>88</v>
      </c>
      <c r="G21" s="105">
        <v>457.1</v>
      </c>
    </row>
    <row r="22" spans="1:7" ht="15.75" thickBot="1">
      <c r="A22" s="78"/>
      <c r="B22" s="82" t="s">
        <v>67</v>
      </c>
      <c r="C22" s="92" t="s">
        <v>32</v>
      </c>
      <c r="D22" s="82">
        <v>297</v>
      </c>
      <c r="E22" s="99">
        <v>44195</v>
      </c>
      <c r="F22" s="82" t="s">
        <v>21</v>
      </c>
      <c r="G22" s="105">
        <v>269.85000000000002</v>
      </c>
    </row>
    <row r="23" spans="1:7" ht="15.75" thickBot="1">
      <c r="A23" s="81"/>
      <c r="B23" s="85" t="s">
        <v>68</v>
      </c>
      <c r="C23" s="90" t="s">
        <v>32</v>
      </c>
      <c r="D23" s="94">
        <v>16978</v>
      </c>
      <c r="E23" s="97">
        <v>44130</v>
      </c>
      <c r="F23" s="85" t="s">
        <v>111</v>
      </c>
      <c r="G23" s="102">
        <v>2.1</v>
      </c>
    </row>
    <row r="24" spans="1:7" ht="15.75" thickBot="1">
      <c r="A24" s="80"/>
      <c r="B24" s="84" t="s">
        <v>72</v>
      </c>
      <c r="C24" s="91" t="s">
        <v>32</v>
      </c>
      <c r="D24" s="84">
        <v>768</v>
      </c>
      <c r="E24" s="98">
        <v>44046</v>
      </c>
      <c r="F24" s="84" t="s">
        <v>88</v>
      </c>
      <c r="G24" s="103">
        <v>497.7</v>
      </c>
    </row>
    <row r="25" spans="1:7" ht="15.75" thickBot="1">
      <c r="A25" s="80"/>
      <c r="B25" s="84" t="s">
        <v>72</v>
      </c>
      <c r="C25" s="91" t="s">
        <v>32</v>
      </c>
      <c r="D25" s="84">
        <v>768</v>
      </c>
      <c r="E25" s="98">
        <v>44046</v>
      </c>
      <c r="F25" s="84" t="s">
        <v>21</v>
      </c>
      <c r="G25" s="103">
        <v>385.14</v>
      </c>
    </row>
    <row r="26" spans="1:7" ht="15.75" thickBot="1">
      <c r="A26" s="81"/>
      <c r="B26" s="85" t="s">
        <v>72</v>
      </c>
      <c r="C26" s="90" t="s">
        <v>32</v>
      </c>
      <c r="D26" s="85">
        <v>768</v>
      </c>
      <c r="E26" s="97">
        <v>44046</v>
      </c>
      <c r="F26" s="85" t="s">
        <v>90</v>
      </c>
      <c r="G26" s="102">
        <v>416</v>
      </c>
    </row>
    <row r="27" spans="1:7" ht="13.5" thickBot="1">
      <c r="F27" s="106"/>
    </row>
  </sheetData>
  <sortState xmlns:xlrd2="http://schemas.microsoft.com/office/spreadsheetml/2017/richdata2" ref="A2:G26">
    <sortCondition ref="B2:B26"/>
  </sortState>
  <pageMargins left="0.75" right="0.75" top="1" bottom="1" header="0.5" footer="0.5"/>
  <pageSetup paperSize="9" scale="8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בצים להורדה" ma:contentTypeID="0x0101009B062CC07971A94494097F37B7CF51C700B5A255B7C4A2E44E87D23E2690BDFEEB" ma:contentTypeVersion="13" ma:contentTypeDescription="" ma:contentTypeScope="" ma:versionID="8b9f27d73638b0e07b0398b68762b490">
  <xsd:schema xmlns:xsd="http://www.w3.org/2001/XMLSchema" xmlns:p="http://schemas.microsoft.com/office/2006/metadata/properties" xmlns:ns2="7c9e7d92-4d2e-4d6f-8ea5-12e4091e13b4" targetNamespace="http://schemas.microsoft.com/office/2006/metadata/properties" ma:root="true" ma:fieldsID="e5c9ff000327c0f228d934ef27bfe234" ns2:_="">
    <xsd:import namespace="7c9e7d92-4d2e-4d6f-8ea5-12e4091e13b4"/>
    <xsd:element name="properties">
      <xsd:complexType>
        <xsd:sequence>
          <xsd:element name="documentManagement">
            <xsd:complexType>
              <xsd:all>
                <xsd:element ref="ns2:Description"/>
                <xsd:element ref="ns2:FileGroup" minOccurs="0"/>
                <xsd:element ref="ns2:ToPublish" minOccurs="0"/>
                <xsd:element ref="ns2:PublishStartDate" minOccurs="0"/>
                <xsd:element ref="ns2:PublishEndDate" minOccurs="0"/>
                <xsd:element ref="ns2:OrderIndex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c9e7d92-4d2e-4d6f-8ea5-12e4091e13b4" elementFormDefault="qualified">
    <xsd:import namespace="http://schemas.microsoft.com/office/2006/documentManagement/types"/>
    <xsd:element name="Description" ma:index="2" ma:displayName="תאור" ma:internalName="Description">
      <xsd:simpleType>
        <xsd:restriction base="dms:Note"/>
      </xsd:simpleType>
    </xsd:element>
    <xsd:element name="FileGroup" ma:index="3" nillable="true" ma:displayName="נושא המסמך" ma:list="{1d967b34-d578-438a-8871-0342ca02cdc7}" ma:internalName="FileGroup" ma:showField="Title" ma:web="7c9e7d92-4d2e-4d6f-8ea5-12e4091e13b4">
      <xsd:simpleType>
        <xsd:restriction base="dms:Lookup"/>
      </xsd:simpleType>
    </xsd:element>
    <xsd:element name="ToPublish" ma:index="4" nillable="true" ma:displayName="לפרסום" ma:default="1" ma:internalName="ToPublish">
      <xsd:simpleType>
        <xsd:restriction base="dms:Boolean"/>
      </xsd:simpleType>
    </xsd:element>
    <xsd:element name="PublishStartDate" ma:index="5" nillable="true" ma:displayName="תאריך תחילת פרסום" ma:format="DateTime" ma:internalName="PublishStartDate">
      <xsd:simpleType>
        <xsd:restriction base="dms:DateTime"/>
      </xsd:simpleType>
    </xsd:element>
    <xsd:element name="PublishEndDate" ma:index="6" nillable="true" ma:displayName="תאריך סיום פרסום" ma:format="DateTime" ma:internalName="PublishEndDate">
      <xsd:simpleType>
        <xsd:restriction base="dms:DateTime"/>
      </xsd:simpleType>
    </xsd:element>
    <xsd:element name="OrderIndex" ma:index="7" ma:displayName="סדר הצגה" ma:internalName="OrderIndex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StartDate xmlns="7c9e7d92-4d2e-4d6f-8ea5-12e4091e13b4" xsi:nil="true"/>
    <OrderIndex xmlns="7c9e7d92-4d2e-4d6f-8ea5-12e4091e13b4">2</OrderIndex>
    <Description xmlns="7c9e7d92-4d2e-4d6f-8ea5-12e4091e13b4">פורמט דיווח שנתי - שפכי מפעלים</Description>
    <ToPublish xmlns="7c9e7d92-4d2e-4d6f-8ea5-12e4091e13b4">true</ToPublish>
    <PublishEndDate xmlns="7c9e7d92-4d2e-4d6f-8ea5-12e4091e13b4" xsi:nil="true"/>
    <FileGroup xmlns="7c9e7d92-4d2e-4d6f-8ea5-12e4091e13b4" xsi:nil="true"/>
  </documentManagement>
</p:properties>
</file>

<file path=customXml/itemProps1.xml><?xml version="1.0" encoding="utf-8"?>
<ds:datastoreItem xmlns:ds="http://schemas.openxmlformats.org/officeDocument/2006/customXml" ds:itemID="{1F39319D-D568-403D-9541-5A6976EACD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9e7d92-4d2e-4d6f-8ea5-12e4091e13b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9434421-5397-471A-826E-E255037787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D3A55E-DD14-4979-9363-EEEB7C98DD91}">
  <ds:schemaRefs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7c9e7d92-4d2e-4d6f-8ea5-12e4091e13b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דיווח דיגומים</vt:lpstr>
      <vt:lpstr>דיווח חריגים</vt:lpstr>
      <vt:lpstr>תוצאות דיגום אסורים</vt:lpstr>
      <vt:lpstr>'דיווח דיגומים'!WPrint_TitlesW</vt:lpstr>
    </vt:vector>
  </TitlesOfParts>
  <Company>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פורמט להגשת דוחות שנתיים</dc:title>
  <dc:creator>Yoni</dc:creator>
  <cp:lastModifiedBy>Liran Tetro</cp:lastModifiedBy>
  <dcterms:created xsi:type="dcterms:W3CDTF">2014-07-02T11:46:06Z</dcterms:created>
  <dcterms:modified xsi:type="dcterms:W3CDTF">2021-04-11T12:45:36Z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0x0101009B062CC07971A94494097F37B7CF51C700B5A255B7C4A2E44E87D23E2690BDFEEB</vt:lpwstr>
  </property>
</Properties>
</file>