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מנשה\דוחות שנתיים\לאתר החברה\"/>
    </mc:Choice>
  </mc:AlternateContent>
  <xr:revisionPtr revIDLastSave="0" documentId="8_{53E8C118-6E2E-45C9-B6D9-F532F5E9D0E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_FilterDatabase" localSheetId="0" hidden="1">'דיווח דיגומים'!$B$1:$L$29</definedName>
    <definedName name="_xlnm.Print_Titles" localSheetId="0">'דיווח דיגומים'!$1:$1</definedName>
  </definedNames>
  <calcPr calcId="191029"/>
</workbook>
</file>

<file path=xl/calcChain.xml><?xml version="1.0" encoding="utf-8"?>
<calcChain xmlns="http://schemas.openxmlformats.org/spreadsheetml/2006/main">
  <c r="G29" i="1" l="1"/>
  <c r="T7" i="1" l="1"/>
  <c r="F7" i="1" s="1"/>
  <c r="T2" i="1"/>
  <c r="F2" i="1" s="1"/>
  <c r="T8" i="1" l="1"/>
  <c r="F8" i="1" s="1"/>
  <c r="T5" i="1" l="1"/>
  <c r="F5" i="1" s="1"/>
  <c r="T6" i="1"/>
  <c r="F6" i="1" s="1"/>
  <c r="T9" i="1"/>
  <c r="F9" i="1" s="1"/>
  <c r="T20" i="1"/>
  <c r="F20" i="1" s="1"/>
  <c r="T10" i="1"/>
  <c r="F10" i="1" s="1"/>
  <c r="T11" i="1"/>
  <c r="F11" i="1" s="1"/>
  <c r="T12" i="1"/>
  <c r="F12" i="1" s="1"/>
  <c r="T13" i="1"/>
  <c r="F13" i="1" s="1"/>
  <c r="T14" i="1"/>
  <c r="F14" i="1" s="1"/>
  <c r="T15" i="1"/>
  <c r="F15" i="1" s="1"/>
  <c r="T16" i="1"/>
  <c r="F16" i="1" s="1"/>
  <c r="T17" i="1"/>
  <c r="F17" i="1" s="1"/>
  <c r="T18" i="1"/>
  <c r="F18" i="1" s="1"/>
  <c r="T19" i="1"/>
  <c r="F19" i="1" s="1"/>
  <c r="T21" i="1"/>
  <c r="F21" i="1" s="1"/>
  <c r="T22" i="1"/>
  <c r="F22" i="1" s="1"/>
  <c r="T23" i="1"/>
  <c r="F23" i="1" s="1"/>
  <c r="T24" i="1"/>
  <c r="F24" i="1" s="1"/>
  <c r="T25" i="1"/>
  <c r="F25" i="1" s="1"/>
  <c r="T26" i="1"/>
  <c r="F26" i="1" s="1"/>
  <c r="T27" i="1"/>
  <c r="F27" i="1" s="1"/>
  <c r="T28" i="1"/>
  <c r="F28" i="1" s="1"/>
  <c r="T4" i="1"/>
  <c r="F4" i="1" s="1"/>
  <c r="T3" i="1"/>
  <c r="F3" i="1" s="1"/>
  <c r="D3" i="2" l="1"/>
  <c r="D4" i="2"/>
  <c r="D5" i="2"/>
  <c r="D6" i="2"/>
  <c r="D7" i="2"/>
  <c r="D8" i="2"/>
  <c r="D9" i="2"/>
  <c r="D10" i="2"/>
  <c r="D21" i="2"/>
  <c r="D11" i="2"/>
  <c r="D12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H29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J29" i="1" l="1"/>
  <c r="L29" i="1" l="1"/>
  <c r="K29" i="1"/>
</calcChain>
</file>

<file path=xl/sharedStrings.xml><?xml version="1.0" encoding="utf-8"?>
<sst xmlns="http://schemas.openxmlformats.org/spreadsheetml/2006/main" count="334" uniqueCount="114">
  <si>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</si>
  <si>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</si>
  <si>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</si>
  <si>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</si>
  <si>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</si>
  <si>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</si>
  <si>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</si>
  <si>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</si>
  <si>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</si>
  <si>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</si>
  <si>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</si>
  <si>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</si>
  <si>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</si>
  <si>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</si>
  <si>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</si>
  <si>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</si>
  <si>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</si>
  <si>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</si>
  <si>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</si>
  <si>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</si>
  <si>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</si>
  <si>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ערך נמדד</t>
  </si>
  <si>
    <t>הפרמטר החורג</t>
  </si>
  <si>
    <t>תאריך הדיגום</t>
  </si>
  <si>
    <t>צריכת מים לדיגום</t>
  </si>
  <si>
    <t>אומגה</t>
  </si>
  <si>
    <t>קיבוץ כפר גליקסון</t>
  </si>
  <si>
    <t>לא</t>
  </si>
  <si>
    <t>אמבר מכון לתערובות גרנות</t>
  </si>
  <si>
    <t>מפעלי מזון ומשקאות</t>
  </si>
  <si>
    <t>בסיס צבאי גולני רגבים</t>
  </si>
  <si>
    <t>גומי עין שמר</t>
  </si>
  <si>
    <t>גן שמואל מזון</t>
  </si>
  <si>
    <t>קיבוץ גן שמואל</t>
  </si>
  <si>
    <t>כן</t>
  </si>
  <si>
    <t>דור אלון כביש 6, מזרח</t>
  </si>
  <si>
    <t>קיבוץ מגל</t>
  </si>
  <si>
    <t>תחנות תדלוק</t>
  </si>
  <si>
    <t>חטף</t>
  </si>
  <si>
    <t>דור אלון כביש 6, מערב</t>
  </si>
  <si>
    <t>קיבוץ מענית</t>
  </si>
  <si>
    <t>מאסטרפוד</t>
  </si>
  <si>
    <t>משחטות, בתי מטבחיים, בתי נחירה, עיבוד דגים</t>
  </si>
  <si>
    <t>מוטקה החולב</t>
  </si>
  <si>
    <t>מושב תלמי אלעזר</t>
  </si>
  <si>
    <t>מוסכים (מכונאות רכב) ללא רחיצה</t>
  </si>
  <si>
    <t>מוסך חסן</t>
  </si>
  <si>
    <t>מוסך יעדים</t>
  </si>
  <si>
    <t>מוסך רז</t>
  </si>
  <si>
    <t>קיבוץ עין שמר</t>
  </si>
  <si>
    <t>מוסך רם אפ בע"מ</t>
  </si>
  <si>
    <t>מטבח בית חולים שער מנשה</t>
  </si>
  <si>
    <t>מטבח עין שמר</t>
  </si>
  <si>
    <t>מפעל גלעם</t>
  </si>
  <si>
    <t>נטפים קיבוץ מגל</t>
  </si>
  <si>
    <t>קיבוץ מגל מגל</t>
  </si>
  <si>
    <t>מפעלי יציקת פלסטיק</t>
  </si>
  <si>
    <t>קומידה תעשיות מזון</t>
  </si>
  <si>
    <t>קיטרינג פרייבט</t>
  </si>
  <si>
    <t>רפת ברקאי</t>
  </si>
  <si>
    <t>רפת או חזריה או לול</t>
  </si>
  <si>
    <t>רפת גל ים</t>
  </si>
  <si>
    <t>רפת מענית</t>
  </si>
  <si>
    <t>רפת מצר</t>
  </si>
  <si>
    <t>קיבוץ מצר</t>
  </si>
  <si>
    <t>רפת עין שמר</t>
  </si>
  <si>
    <t>רפת רגלים</t>
  </si>
  <si>
    <t>קיבוץ רגבים</t>
  </si>
  <si>
    <t xml:space="preserve">סיכום שנתי </t>
  </si>
  <si>
    <t>בסיס גולני רגבים</t>
  </si>
  <si>
    <t>מאסטרפוד- מפעל דגים</t>
  </si>
  <si>
    <t xml:space="preserve">מוטקה החולב </t>
  </si>
  <si>
    <t>מוסך רז עין שמר</t>
  </si>
  <si>
    <t>מטבח שער מנשה</t>
  </si>
  <si>
    <t xml:space="preserve">מפעל גלעם </t>
  </si>
  <si>
    <t>נטפים</t>
  </si>
  <si>
    <t>ספיקה יומית ממוצעת</t>
  </si>
  <si>
    <t>אולפנת כפר פינס</t>
  </si>
  <si>
    <t>דור אלון כביש 6, מגל מזרח</t>
  </si>
  <si>
    <t>דור אלון כביש 6, מגל מערב</t>
  </si>
  <si>
    <t>מוסדות חינוך כפר פינס כפר פינס</t>
  </si>
  <si>
    <t>מפעלים שונים</t>
  </si>
  <si>
    <t>מורכב על פי זמן</t>
  </si>
  <si>
    <t>קבוצת גרנות , ד.נ. חפר, 38100 קבוצת גרנות</t>
  </si>
  <si>
    <t>חטיבת הגנת הסביבה משרד הביטחון רגבים</t>
  </si>
  <si>
    <t>מחנות צה`ל</t>
  </si>
  <si>
    <t>גומי עין שמר בע"מ</t>
  </si>
  <si>
    <t>קיבוץ עין שמר עין שמר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</si>
  <si>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</si>
  <si>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כפר מייסר כפר מייסר</t>
  </si>
  <si>
    <t>מגל מגל</t>
  </si>
  <si>
    <t>עין שמר עין שמר</t>
  </si>
  <si>
    <t>מושב גן השומרון גן השומרון</t>
  </si>
  <si>
    <t>שער מנשה שער מנשה</t>
  </si>
  <si>
    <t>קיבוץ מענית, ד.נ. מנשה 3785500 מענית</t>
  </si>
  <si>
    <t>קיבוץ ברקאי- חדר אוכל קיבוץ ברקאי</t>
  </si>
  <si>
    <t>ברקאי ברקאי</t>
  </si>
  <si>
    <t>מענית מענית</t>
  </si>
  <si>
    <t>כלורידים</t>
  </si>
  <si>
    <t>שמן מינרלי</t>
  </si>
  <si>
    <t>נתרן</t>
  </si>
  <si>
    <t>שמנים ושומנים</t>
  </si>
  <si>
    <t>B בורון ב ICP</t>
  </si>
  <si>
    <t xml:space="preserve">מוסך רם אפ </t>
  </si>
  <si>
    <t>אולמות אירועים, מסעדות, קניונים</t>
  </si>
  <si>
    <t>סולפיד מומס</t>
  </si>
  <si>
    <t>Mo מוליבדנום</t>
  </si>
  <si>
    <t>PH</t>
  </si>
  <si>
    <t>שם המפעל</t>
  </si>
  <si>
    <t>עמית שירותי מזון (המטבח של אהובה)</t>
  </si>
  <si>
    <t>למפעל ערך הקלה מאושר לסולפיד עד 2.5 מג"ל</t>
  </si>
  <si>
    <t>עמית שירות מזון</t>
  </si>
  <si>
    <t>עמית שירותי מזון</t>
  </si>
  <si>
    <t>B בורון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</si>
</sst>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0.0"/>
  </numFmts>
  <fonts count="2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Open Sans Hebrew"/>
      <family val="2"/>
    </font>
    <font>
      <sz val="11"/>
      <color rgb="FF00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77"/>
    </font>
    <font>
      <sz val="11"/>
      <color rgb="FF000000"/>
      <name val="Open Sans Hebrew"/>
      <family val="2"/>
      <charset val="177"/>
    </font>
    <font>
      <b/>
      <sz val="11"/>
      <name val="Arial"/>
      <family val="2"/>
    </font>
    <font>
      <b/>
      <sz val="10"/>
      <name val="Arial"/>
      <family val="2"/>
      <charset val="177"/>
    </font>
    <font>
      <b/>
      <sz val="11"/>
      <color rgb="FF000000"/>
      <name val="Open Sans Hebrew"/>
      <family val="2"/>
      <charset val="177"/>
    </font>
    <font>
      <b/>
      <sz val="11"/>
      <color theme="1"/>
      <name val="Arial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3" fillId="0" borderId="0" xfId="1" applyBorder="1"/>
    <xf numFmtId="0" fontId="4" fillId="0" borderId="1" xfId="1" applyFont="1" applyBorder="1"/>
    <xf numFmtId="0" fontId="3" fillId="0" borderId="0" xfId="1"/>
    <xf numFmtId="0" fontId="3" fillId="0" borderId="0" xfId="1" applyAlignment="1">
      <alignment horizontal="center" vertical="top" wrapText="1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top"/>
    </xf>
    <xf numFmtId="0" fontId="3" fillId="0" borderId="0" xfId="1" applyBorder="1" applyAlignment="1">
      <alignment horizontal="center" vertical="top" wrapText="1"/>
    </xf>
    <xf numFmtId="0" fontId="3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/>
    <xf numFmtId="0" fontId="5" fillId="0" borderId="1" xfId="0" applyFont="1" applyBorder="1" applyAlignment="1">
      <alignment horizontal="right" wrapText="1"/>
    </xf>
    <xf numFmtId="0" fontId="7" fillId="0" borderId="1" xfId="0" applyFont="1" applyBorder="1"/>
    <xf numFmtId="0" fontId="7" fillId="4" borderId="1" xfId="0" applyFont="1" applyFill="1" applyBorder="1"/>
    <xf numFmtId="0" fontId="8" fillId="4" borderId="1" xfId="0" applyFont="1" applyFill="1" applyBorder="1"/>
    <xf numFmtId="1" fontId="3" fillId="0" borderId="0" xfId="1" applyNumberForma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readingOrder="2"/>
    </xf>
    <xf numFmtId="1" fontId="3" fillId="0" borderId="0" xfId="1" applyNumberFormat="1"/>
    <xf numFmtId="0" fontId="10" fillId="0" borderId="18" xfId="1" applyFont="1" applyBorder="1"/>
    <xf numFmtId="0" fontId="8" fillId="0" borderId="18" xfId="0" applyFont="1" applyFill="1" applyBorder="1"/>
    <xf numFmtId="0" fontId="8" fillId="4" borderId="18" xfId="0" applyFont="1" applyFill="1" applyBorder="1"/>
    <xf numFmtId="0" fontId="8" fillId="0" borderId="18" xfId="0" applyFont="1" applyBorder="1"/>
    <xf numFmtId="0" fontId="7" fillId="0" borderId="18" xfId="0" applyFont="1" applyBorder="1"/>
    <xf numFmtId="1" fontId="3" fillId="0" borderId="0" xfId="1" applyNumberFormat="1" applyBorder="1"/>
    <xf numFmtId="1" fontId="6" fillId="0" borderId="1" xfId="1" applyNumberFormat="1" applyFont="1" applyBorder="1" applyAlignment="1">
      <alignment horizontal="right"/>
    </xf>
    <xf numFmtId="3" fontId="11" fillId="4" borderId="13" xfId="0" applyNumberFormat="1" applyFont="1" applyFill="1" applyBorder="1" applyAlignment="1">
      <alignment horizontal="center" wrapText="1"/>
    </xf>
    <xf numFmtId="3" fontId="11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3" fontId="9" fillId="4" borderId="13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4" fillId="3" borderId="16" xfId="1" applyFont="1" applyFill="1" applyBorder="1" applyAlignment="1">
      <alignment horizontal="center" vertical="center" wrapText="1"/>
    </xf>
    <xf numFmtId="3" fontId="11" fillId="4" borderId="19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9" fillId="0" borderId="18" xfId="1" applyFont="1" applyBorder="1"/>
    <xf numFmtId="0" fontId="4" fillId="3" borderId="2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0" fontId="15" fillId="4" borderId="1" xfId="0" applyFont="1" applyFill="1" applyBorder="1"/>
    <xf numFmtId="14" fontId="13" fillId="0" borderId="0" xfId="0" applyNumberFormat="1" applyFont="1" applyFill="1" applyBorder="1" applyAlignment="1">
      <alignment horizontal="center" wrapText="1"/>
    </xf>
    <xf numFmtId="14" fontId="13" fillId="0" borderId="28" xfId="0" applyNumberFormat="1" applyFont="1" applyFill="1" applyBorder="1" applyAlignment="1">
      <alignment horizontal="center" wrapText="1"/>
    </xf>
    <xf numFmtId="14" fontId="13" fillId="0" borderId="24" xfId="0" applyNumberFormat="1" applyFont="1" applyFill="1" applyBorder="1" applyAlignment="1">
      <alignment horizontal="center" wrapText="1"/>
    </xf>
    <xf numFmtId="0" fontId="10" fillId="0" borderId="18" xfId="0" applyFont="1" applyFill="1" applyBorder="1"/>
    <xf numFmtId="3" fontId="10" fillId="4" borderId="18" xfId="0" applyNumberFormat="1" applyFont="1" applyFill="1" applyBorder="1" applyAlignment="1">
      <alignment horizontal="center" wrapText="1"/>
    </xf>
    <xf numFmtId="3" fontId="10" fillId="4" borderId="17" xfId="0" applyNumberFormat="1" applyFont="1" applyFill="1" applyBorder="1" applyAlignment="1">
      <alignment horizontal="center" wrapText="1"/>
    </xf>
    <xf numFmtId="0" fontId="16" fillId="2" borderId="27" xfId="1" applyFont="1" applyFill="1" applyBorder="1" applyAlignment="1">
      <alignment horizontal="center" vertical="center" wrapText="1"/>
    </xf>
    <xf numFmtId="0" fontId="16" fillId="2" borderId="26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Fill="1" applyBorder="1" applyAlignment="1"/>
    <xf numFmtId="0" fontId="6" fillId="0" borderId="0" xfId="1" applyFont="1" applyBorder="1"/>
    <xf numFmtId="165" fontId="3" fillId="0" borderId="0" xfId="1" applyNumberFormat="1" applyBorder="1" applyAlignment="1">
      <alignment horizontal="center"/>
    </xf>
    <xf numFmtId="3" fontId="11" fillId="4" borderId="12" xfId="0" applyNumberFormat="1" applyFont="1" applyFill="1" applyBorder="1" applyAlignment="1">
      <alignment horizontal="center" wrapText="1"/>
    </xf>
    <xf numFmtId="3" fontId="11" fillId="4" borderId="8" xfId="0" applyNumberFormat="1" applyFont="1" applyFill="1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16" fillId="2" borderId="16" xfId="1" applyFont="1" applyFill="1" applyBorder="1" applyAlignment="1">
      <alignment horizontal="center" vertical="center" wrapText="1"/>
    </xf>
    <xf numFmtId="0" fontId="6" fillId="0" borderId="16" xfId="1" applyFont="1" applyBorder="1"/>
    <xf numFmtId="0" fontId="6" fillId="0" borderId="34" xfId="1" applyFont="1" applyBorder="1"/>
    <xf numFmtId="0" fontId="6" fillId="0" borderId="35" xfId="1" applyFont="1" applyBorder="1"/>
    <xf numFmtId="0" fontId="6" fillId="0" borderId="6" xfId="1" applyFont="1" applyBorder="1"/>
    <xf numFmtId="0" fontId="6" fillId="0" borderId="27" xfId="1" applyFont="1" applyBorder="1"/>
    <xf numFmtId="0" fontId="6" fillId="0" borderId="29" xfId="1" applyFont="1" applyBorder="1"/>
    <xf numFmtId="0" fontId="6" fillId="0" borderId="23" xfId="1" applyFont="1" applyBorder="1"/>
    <xf numFmtId="0" fontId="6" fillId="0" borderId="20" xfId="1" applyFont="1" applyBorder="1"/>
    <xf numFmtId="0" fontId="16" fillId="2" borderId="28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14" fontId="6" fillId="0" borderId="34" xfId="0" applyNumberFormat="1" applyFont="1" applyFill="1" applyBorder="1" applyAlignment="1">
      <alignment horizontal="center" wrapText="1"/>
    </xf>
    <xf numFmtId="14" fontId="6" fillId="0" borderId="35" xfId="0" applyNumberFormat="1" applyFont="1" applyFill="1" applyBorder="1" applyAlignment="1">
      <alignment horizontal="center" wrapText="1"/>
    </xf>
    <xf numFmtId="14" fontId="6" fillId="0" borderId="16" xfId="0" applyNumberFormat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165" fontId="6" fillId="0" borderId="26" xfId="1" applyNumberFormat="1" applyFont="1" applyBorder="1" applyAlignment="1">
      <alignment horizontal="center"/>
    </xf>
    <xf numFmtId="165" fontId="6" fillId="0" borderId="30" xfId="1" applyNumberFormat="1" applyFont="1" applyBorder="1" applyAlignment="1">
      <alignment horizontal="center"/>
    </xf>
    <xf numFmtId="1" fontId="16" fillId="2" borderId="16" xfId="1" applyNumberFormat="1" applyFont="1" applyFill="1" applyBorder="1" applyAlignment="1">
      <alignment horizontal="center" vertical="center" wrapText="1"/>
    </xf>
    <xf numFmtId="1" fontId="6" fillId="0" borderId="16" xfId="1" applyNumberFormat="1" applyFont="1" applyBorder="1" applyAlignment="1">
      <alignment horizontal="center"/>
    </xf>
    <xf numFmtId="1" fontId="6" fillId="0" borderId="34" xfId="1" applyNumberFormat="1" applyFont="1" applyBorder="1" applyAlignment="1">
      <alignment horizontal="center"/>
    </xf>
    <xf numFmtId="1" fontId="6" fillId="0" borderId="35" xfId="1" applyNumberFormat="1" applyFont="1" applyBorder="1" applyAlignment="1">
      <alignment horizontal="center"/>
    </xf>
    <xf numFmtId="1" fontId="6" fillId="0" borderId="0" xfId="1" applyNumberFormat="1" applyFont="1" applyBorder="1" applyAlignment="1">
      <alignment horizontal="center"/>
    </xf>
    <xf numFmtId="14" fontId="13" fillId="0" borderId="16" xfId="0" applyNumberFormat="1" applyFont="1" applyFill="1" applyBorder="1" applyAlignment="1">
      <alignment horizontal="center" wrapText="1"/>
    </xf>
    <xf numFmtId="14" fontId="13" fillId="0" borderId="35" xfId="0" applyNumberFormat="1" applyFont="1" applyFill="1" applyBorder="1" applyAlignment="1">
      <alignment horizont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31" xfId="1" applyFont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36" xfId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wrapText="1"/>
    </xf>
    <xf numFmtId="3" fontId="11" fillId="4" borderId="32" xfId="0" applyNumberFormat="1" applyFont="1" applyFill="1" applyBorder="1" applyAlignment="1">
      <alignment horizontal="center" wrapText="1"/>
    </xf>
    <xf numFmtId="3" fontId="11" fillId="4" borderId="40" xfId="0" applyNumberFormat="1" applyFont="1" applyFill="1" applyBorder="1" applyAlignment="1">
      <alignment horizontal="center" wrapText="1"/>
    </xf>
    <xf numFmtId="1" fontId="11" fillId="4" borderId="3" xfId="0" applyNumberFormat="1" applyFont="1" applyFill="1" applyBorder="1" applyAlignment="1">
      <alignment horizontal="center" wrapText="1"/>
    </xf>
    <xf numFmtId="1" fontId="11" fillId="4" borderId="15" xfId="0" applyNumberFormat="1" applyFont="1" applyFill="1" applyBorder="1" applyAlignment="1">
      <alignment horizontal="center" wrapText="1"/>
    </xf>
    <xf numFmtId="1" fontId="11" fillId="4" borderId="40" xfId="0" applyNumberFormat="1" applyFont="1" applyFill="1" applyBorder="1" applyAlignment="1">
      <alignment horizontal="center" wrapText="1"/>
    </xf>
    <xf numFmtId="1" fontId="11" fillId="4" borderId="33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center"/>
    </xf>
    <xf numFmtId="0" fontId="3" fillId="0" borderId="25" xfId="1" applyBorder="1" applyAlignment="1">
      <alignment horizontal="center"/>
    </xf>
    <xf numFmtId="0" fontId="6" fillId="0" borderId="6" xfId="1" applyFont="1" applyFill="1" applyBorder="1" applyAlignment="1"/>
    <xf numFmtId="0" fontId="3" fillId="0" borderId="22" xfId="1" applyBorder="1" applyAlignment="1">
      <alignment horizontal="center"/>
    </xf>
    <xf numFmtId="0" fontId="3" fillId="0" borderId="6" xfId="1" applyBorder="1" applyAlignment="1">
      <alignment horizontal="center"/>
    </xf>
    <xf numFmtId="0" fontId="3" fillId="0" borderId="20" xfId="1" applyBorder="1" applyAlignment="1">
      <alignment horizontal="center"/>
    </xf>
    <xf numFmtId="0" fontId="3" fillId="0" borderId="23" xfId="1" applyBorder="1" applyAlignment="1">
      <alignment horizontal="center"/>
    </xf>
    <xf numFmtId="14" fontId="13" fillId="0" borderId="6" xfId="0" applyNumberFormat="1" applyFont="1" applyFill="1" applyBorder="1" applyAlignment="1">
      <alignment horizontal="center" wrapText="1"/>
    </xf>
    <xf numFmtId="0" fontId="3" fillId="0" borderId="34" xfId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5" fontId="6" fillId="0" borderId="25" xfId="1" applyNumberFormat="1" applyFont="1" applyBorder="1" applyAlignment="1">
      <alignment horizontal="center"/>
    </xf>
    <xf numFmtId="1" fontId="3" fillId="0" borderId="23" xfId="1" applyNumberForma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14" fontId="13" fillId="0" borderId="20" xfId="0" applyNumberFormat="1" applyFont="1" applyFill="1" applyBorder="1" applyAlignment="1">
      <alignment horizontal="center" wrapText="1"/>
    </xf>
    <xf numFmtId="0" fontId="6" fillId="0" borderId="27" xfId="1" applyFont="1" applyBorder="1" applyAlignment="1">
      <alignment horizontal="right"/>
    </xf>
    <xf numFmtId="0" fontId="6" fillId="0" borderId="28" xfId="1" applyFont="1" applyBorder="1" applyAlignment="1">
      <alignment horizontal="right"/>
    </xf>
    <xf numFmtId="0" fontId="6" fillId="0" borderId="29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24" xfId="1" applyFont="1" applyBorder="1" applyAlignment="1">
      <alignment horizontal="right"/>
    </xf>
    <xf numFmtId="0" fontId="6" fillId="0" borderId="16" xfId="1" applyFont="1" applyBorder="1" applyAlignment="1">
      <alignment horizontal="right"/>
    </xf>
    <xf numFmtId="0" fontId="6" fillId="0" borderId="34" xfId="1" applyFont="1" applyBorder="1" applyAlignment="1">
      <alignment horizontal="right"/>
    </xf>
    <xf numFmtId="0" fontId="6" fillId="0" borderId="35" xfId="1" applyFont="1" applyBorder="1" applyAlignment="1">
      <alignment horizontal="right"/>
    </xf>
    <xf numFmtId="14" fontId="13" fillId="0" borderId="34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/>
    </xf>
    <xf numFmtId="0" fontId="9" fillId="0" borderId="17" xfId="1" applyFont="1" applyBorder="1"/>
    <xf numFmtId="0" fontId="8" fillId="0" borderId="17" xfId="0" applyFont="1" applyFill="1" applyBorder="1"/>
    <xf numFmtId="0" fontId="10" fillId="0" borderId="17" xfId="1" applyFont="1" applyBorder="1"/>
    <xf numFmtId="0" fontId="11" fillId="4" borderId="8" xfId="0" applyFont="1" applyFill="1" applyBorder="1" applyAlignment="1">
      <alignment horizontal="center" wrapText="1"/>
    </xf>
    <xf numFmtId="0" fontId="11" fillId="4" borderId="41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9" fillId="0" borderId="42" xfId="1" applyFont="1" applyBorder="1"/>
    <xf numFmtId="0" fontId="8" fillId="0" borderId="42" xfId="0" applyFont="1" applyFill="1" applyBorder="1"/>
    <xf numFmtId="0" fontId="10" fillId="0" borderId="42" xfId="1" applyFont="1" applyBorder="1"/>
    <xf numFmtId="3" fontId="10" fillId="4" borderId="42" xfId="0" applyNumberFormat="1" applyFont="1" applyFill="1" applyBorder="1" applyAlignment="1">
      <alignment horizontal="center" wrapText="1"/>
    </xf>
    <xf numFmtId="3" fontId="9" fillId="4" borderId="14" xfId="0" applyNumberFormat="1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43" xfId="0" applyFont="1" applyFill="1" applyBorder="1" applyAlignment="1">
      <alignment horizontal="center" wrapText="1"/>
    </xf>
    <xf numFmtId="165" fontId="3" fillId="0" borderId="0" xfId="1" applyNumberFormat="1" applyAlignment="1">
      <alignment horizontal="center"/>
    </xf>
    <xf numFmtId="0" fontId="17" fillId="3" borderId="4" xfId="1" applyFont="1" applyFill="1" applyBorder="1"/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rightToLeft="1"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0" sqref="C20"/>
    </sheetView>
  </sheetViews>
  <sheetFormatPr defaultColWidth="9" defaultRowHeight="12.75"/>
  <cols>
    <col min="1" max="1" width="8.25" style="1" customWidth="1"/>
    <col min="2" max="2" width="23.125" style="1" customWidth="1"/>
    <col min="3" max="3" width="19.25" style="1" customWidth="1"/>
    <col min="4" max="4" width="23.625" style="1" customWidth="1"/>
    <col min="5" max="5" width="14.75" style="1" customWidth="1"/>
    <col min="6" max="6" width="9.125" style="1" customWidth="1"/>
    <col min="7" max="7" width="10.875" style="1" customWidth="1"/>
    <col min="8" max="8" width="8.375" style="1" customWidth="1"/>
    <col min="9" max="12" width="14.375" style="1" customWidth="1"/>
    <col min="13" max="13" width="61.875" style="1" customWidth="1"/>
    <col min="14" max="14" width="29.25" style="1" customWidth="1"/>
    <col min="15" max="15" width="9.25" style="1" customWidth="1"/>
    <col min="16" max="16" width="10.375" style="1" customWidth="1"/>
    <col min="17" max="17" width="9" style="1" customWidth="1"/>
    <col min="18" max="18" width="25" style="1" customWidth="1"/>
    <col min="19" max="19" width="9" style="1" customWidth="1"/>
    <col min="20" max="16384" width="9" style="1"/>
  </cols>
  <sheetData>
    <row r="1" spans="1:22" s="4" customFormat="1" ht="51">
      <c r="A1" s="9" t="s">
        <v>12</v>
      </c>
      <c r="B1" s="9" t="s">
        <v>11</v>
      </c>
      <c r="C1" s="9" t="s">
        <v>10</v>
      </c>
      <c r="D1" s="9" t="s">
        <v>9</v>
      </c>
      <c r="E1" s="9" t="s">
        <v>8</v>
      </c>
      <c r="F1" s="9" t="s">
        <v>7</v>
      </c>
      <c r="G1" s="9" t="s">
        <v>6</v>
      </c>
      <c r="H1" s="9" t="s">
        <v>5</v>
      </c>
      <c r="I1" s="9" t="s">
        <v>4</v>
      </c>
      <c r="J1" s="9" t="s">
        <v>3</v>
      </c>
      <c r="K1" s="9" t="s">
        <v>2</v>
      </c>
      <c r="L1" s="9" t="s">
        <v>1</v>
      </c>
      <c r="M1" s="9" t="s">
        <v>0</v>
      </c>
      <c r="S1" s="4" t="s">
        <v>76</v>
      </c>
    </row>
    <row r="2" spans="1:22" s="3" customFormat="1" ht="15">
      <c r="A2" s="2">
        <v>1</v>
      </c>
      <c r="B2" s="10" t="s">
        <v>77</v>
      </c>
      <c r="C2" s="10" t="s">
        <v>80</v>
      </c>
      <c r="D2" s="10" t="s">
        <v>29</v>
      </c>
      <c r="E2" s="11" t="s">
        <v>38</v>
      </c>
      <c r="F2" s="144">
        <f>T2</f>
        <v>918.23753349533638</v>
      </c>
      <c r="G2" s="19">
        <v>4</v>
      </c>
      <c r="H2" s="19">
        <v>4</v>
      </c>
      <c r="I2" s="12" t="s">
        <v>27</v>
      </c>
      <c r="J2" s="12">
        <v>4</v>
      </c>
      <c r="K2" s="111">
        <v>1</v>
      </c>
      <c r="L2" s="12">
        <v>0</v>
      </c>
      <c r="M2" s="13"/>
      <c r="N2" s="21"/>
      <c r="O2" s="1"/>
      <c r="P2" s="27"/>
      <c r="R2" s="3" t="s">
        <v>77</v>
      </c>
      <c r="S2" s="159">
        <v>2.5157192698502366</v>
      </c>
      <c r="T2" s="21">
        <f>S2*365</f>
        <v>918.23753349533638</v>
      </c>
    </row>
    <row r="3" spans="1:22" s="3" customFormat="1" ht="15">
      <c r="A3" s="2">
        <f t="shared" ref="A3:A5" si="0">A2+1</f>
        <v>2</v>
      </c>
      <c r="B3" s="47" t="s">
        <v>25</v>
      </c>
      <c r="C3" s="14" t="s">
        <v>26</v>
      </c>
      <c r="D3" s="10" t="s">
        <v>81</v>
      </c>
      <c r="E3" s="11" t="s">
        <v>82</v>
      </c>
      <c r="F3" s="144">
        <f t="shared" ref="F3:F27" si="1">T3</f>
        <v>7042.9060825444103</v>
      </c>
      <c r="G3" s="19">
        <v>4</v>
      </c>
      <c r="H3" s="19">
        <v>4</v>
      </c>
      <c r="I3" s="12" t="s">
        <v>27</v>
      </c>
      <c r="J3" s="12">
        <v>1</v>
      </c>
      <c r="K3" s="111">
        <v>1</v>
      </c>
      <c r="L3" s="12">
        <v>2</v>
      </c>
      <c r="M3" s="13"/>
      <c r="N3" s="21"/>
      <c r="O3" s="1"/>
      <c r="P3" s="27"/>
      <c r="R3" s="1" t="s">
        <v>25</v>
      </c>
      <c r="S3" s="61">
        <v>19.295633102861398</v>
      </c>
      <c r="T3" s="21">
        <f>S3*365</f>
        <v>7042.9060825444103</v>
      </c>
    </row>
    <row r="4" spans="1:22" ht="18.600000000000001" customHeight="1">
      <c r="A4" s="2">
        <f t="shared" si="0"/>
        <v>3</v>
      </c>
      <c r="B4" s="48" t="s">
        <v>28</v>
      </c>
      <c r="C4" s="14" t="s">
        <v>83</v>
      </c>
      <c r="D4" s="10" t="s">
        <v>29</v>
      </c>
      <c r="E4" s="11" t="s">
        <v>82</v>
      </c>
      <c r="F4" s="144">
        <f t="shared" si="1"/>
        <v>14120.644456553546</v>
      </c>
      <c r="G4" s="19">
        <v>4</v>
      </c>
      <c r="H4" s="19">
        <v>4</v>
      </c>
      <c r="I4" s="12" t="s">
        <v>27</v>
      </c>
      <c r="J4" s="12">
        <v>0</v>
      </c>
      <c r="K4" s="12">
        <v>0</v>
      </c>
      <c r="L4" s="12">
        <v>4</v>
      </c>
      <c r="M4" s="13"/>
      <c r="N4" s="21"/>
      <c r="P4" s="27"/>
      <c r="R4" s="1" t="s">
        <v>28</v>
      </c>
      <c r="S4" s="61">
        <v>38.68669714124259</v>
      </c>
      <c r="T4" s="21">
        <f>S4*365</f>
        <v>14120.644456553546</v>
      </c>
      <c r="V4" s="3"/>
    </row>
    <row r="5" spans="1:22" ht="14.25" customHeight="1">
      <c r="A5" s="2">
        <f t="shared" si="0"/>
        <v>4</v>
      </c>
      <c r="B5" s="48" t="s">
        <v>30</v>
      </c>
      <c r="C5" s="14" t="s">
        <v>84</v>
      </c>
      <c r="D5" s="10" t="s">
        <v>85</v>
      </c>
      <c r="E5" s="11" t="s">
        <v>38</v>
      </c>
      <c r="F5" s="144">
        <f t="shared" si="1"/>
        <v>70275.119708916478</v>
      </c>
      <c r="G5" s="19">
        <v>4</v>
      </c>
      <c r="H5" s="19">
        <v>4</v>
      </c>
      <c r="I5" s="12" t="s">
        <v>27</v>
      </c>
      <c r="J5" s="12">
        <v>1</v>
      </c>
      <c r="K5" s="12">
        <v>0</v>
      </c>
      <c r="L5" s="12">
        <v>3</v>
      </c>
      <c r="M5" s="20"/>
      <c r="N5" s="21"/>
      <c r="P5" s="27"/>
      <c r="R5" s="1" t="s">
        <v>69</v>
      </c>
      <c r="S5" s="61">
        <v>192.53457454497666</v>
      </c>
      <c r="T5" s="21">
        <f t="shared" ref="T5:T28" si="2">S5*365</f>
        <v>70275.119708916478</v>
      </c>
    </row>
    <row r="6" spans="1:22" ht="15">
      <c r="A6" s="2">
        <f>A5+1</f>
        <v>5</v>
      </c>
      <c r="B6" s="49" t="s">
        <v>86</v>
      </c>
      <c r="C6" s="16" t="s">
        <v>87</v>
      </c>
      <c r="D6" s="10" t="s">
        <v>88</v>
      </c>
      <c r="E6" s="16" t="s">
        <v>82</v>
      </c>
      <c r="F6" s="144">
        <f t="shared" si="1"/>
        <v>7800.7722714552756</v>
      </c>
      <c r="G6" s="19">
        <v>4</v>
      </c>
      <c r="H6" s="19">
        <v>4</v>
      </c>
      <c r="I6" s="12" t="s">
        <v>27</v>
      </c>
      <c r="J6" s="12">
        <v>1</v>
      </c>
      <c r="K6" s="12">
        <v>0</v>
      </c>
      <c r="L6" s="12">
        <v>3</v>
      </c>
      <c r="M6" s="13"/>
      <c r="N6" s="21"/>
      <c r="P6" s="27"/>
      <c r="R6" s="1" t="s">
        <v>31</v>
      </c>
      <c r="S6" s="61">
        <v>21.371978825904865</v>
      </c>
      <c r="T6" s="21">
        <f t="shared" si="2"/>
        <v>7800.7722714552756</v>
      </c>
    </row>
    <row r="7" spans="1:22" ht="15">
      <c r="A7" s="2">
        <f t="shared" ref="A7:A28" si="3">A6+1</f>
        <v>6</v>
      </c>
      <c r="B7" s="16" t="s">
        <v>32</v>
      </c>
      <c r="C7" s="16" t="s">
        <v>33</v>
      </c>
      <c r="D7" s="16" t="s">
        <v>29</v>
      </c>
      <c r="E7" s="16" t="s">
        <v>82</v>
      </c>
      <c r="F7" s="144">
        <f t="shared" si="1"/>
        <v>366316.51119842671</v>
      </c>
      <c r="G7" s="19">
        <v>12</v>
      </c>
      <c r="H7" s="19">
        <v>12</v>
      </c>
      <c r="I7" s="12" t="s">
        <v>34</v>
      </c>
      <c r="J7" s="12">
        <v>0</v>
      </c>
      <c r="K7" s="111">
        <v>2</v>
      </c>
      <c r="L7" s="12">
        <v>10</v>
      </c>
      <c r="M7" s="13" t="s">
        <v>110</v>
      </c>
      <c r="N7" s="21"/>
      <c r="P7" s="27"/>
      <c r="R7" s="1" t="s">
        <v>32</v>
      </c>
      <c r="S7" s="61">
        <v>1003.6068799956896</v>
      </c>
      <c r="T7" s="21">
        <f>S7*365</f>
        <v>366316.51119842671</v>
      </c>
      <c r="U7" s="3"/>
    </row>
    <row r="8" spans="1:22" ht="15">
      <c r="A8" s="2">
        <f t="shared" si="3"/>
        <v>7</v>
      </c>
      <c r="B8" s="15" t="s">
        <v>78</v>
      </c>
      <c r="C8" s="16" t="s">
        <v>36</v>
      </c>
      <c r="D8" s="16" t="s">
        <v>37</v>
      </c>
      <c r="E8" s="16" t="s">
        <v>38</v>
      </c>
      <c r="F8" s="144">
        <f t="shared" si="1"/>
        <v>389.33333333333331</v>
      </c>
      <c r="G8" s="19">
        <v>2</v>
      </c>
      <c r="H8" s="19">
        <v>2</v>
      </c>
      <c r="I8" s="12" t="s">
        <v>27</v>
      </c>
      <c r="J8" s="12">
        <v>2</v>
      </c>
      <c r="K8" s="111">
        <v>1</v>
      </c>
      <c r="L8" s="12">
        <v>0</v>
      </c>
      <c r="M8" s="13"/>
      <c r="N8" s="21"/>
      <c r="P8" s="27"/>
      <c r="R8" s="1" t="s">
        <v>35</v>
      </c>
      <c r="S8" s="61">
        <v>1.0666666666666667</v>
      </c>
      <c r="T8" s="21">
        <f t="shared" si="2"/>
        <v>389.33333333333331</v>
      </c>
    </row>
    <row r="9" spans="1:22" ht="15">
      <c r="A9" s="2">
        <f t="shared" si="3"/>
        <v>8</v>
      </c>
      <c r="B9" s="15" t="s">
        <v>79</v>
      </c>
      <c r="C9" s="16" t="s">
        <v>36</v>
      </c>
      <c r="D9" s="16" t="s">
        <v>37</v>
      </c>
      <c r="E9" s="16" t="s">
        <v>38</v>
      </c>
      <c r="F9" s="144">
        <f t="shared" si="1"/>
        <v>389.33333333333331</v>
      </c>
      <c r="G9" s="19">
        <v>2</v>
      </c>
      <c r="H9" s="19">
        <v>2</v>
      </c>
      <c r="I9" s="12" t="s">
        <v>27</v>
      </c>
      <c r="J9" s="12">
        <v>2</v>
      </c>
      <c r="K9" s="111">
        <v>1</v>
      </c>
      <c r="L9" s="12">
        <v>0</v>
      </c>
      <c r="M9" s="13"/>
      <c r="N9" s="21"/>
      <c r="P9" s="27"/>
      <c r="R9" s="1" t="s">
        <v>39</v>
      </c>
      <c r="S9" s="61">
        <v>1.0666666666666667</v>
      </c>
      <c r="T9" s="21">
        <f t="shared" si="2"/>
        <v>389.33333333333331</v>
      </c>
    </row>
    <row r="10" spans="1:22" ht="15">
      <c r="A10" s="2">
        <f t="shared" si="3"/>
        <v>9</v>
      </c>
      <c r="B10" s="15" t="s">
        <v>41</v>
      </c>
      <c r="C10" s="14" t="s">
        <v>40</v>
      </c>
      <c r="D10" s="10" t="s">
        <v>42</v>
      </c>
      <c r="E10" s="11" t="s">
        <v>82</v>
      </c>
      <c r="F10" s="144">
        <f t="shared" si="1"/>
        <v>8038.5522848795081</v>
      </c>
      <c r="G10" s="19">
        <v>6</v>
      </c>
      <c r="H10" s="19">
        <v>6</v>
      </c>
      <c r="I10" s="12" t="s">
        <v>27</v>
      </c>
      <c r="J10" s="12">
        <v>4</v>
      </c>
      <c r="K10" s="111">
        <v>1</v>
      </c>
      <c r="L10" s="12">
        <v>2</v>
      </c>
      <c r="M10" s="13"/>
      <c r="N10" s="21"/>
      <c r="P10" s="27"/>
      <c r="R10" s="1" t="s">
        <v>70</v>
      </c>
      <c r="S10" s="61">
        <v>22.023430917478105</v>
      </c>
      <c r="T10" s="21">
        <f t="shared" si="2"/>
        <v>8038.5522848795081</v>
      </c>
    </row>
    <row r="11" spans="1:22" ht="15">
      <c r="A11" s="2">
        <f t="shared" si="3"/>
        <v>10</v>
      </c>
      <c r="B11" s="15" t="s">
        <v>43</v>
      </c>
      <c r="C11" s="14" t="s">
        <v>44</v>
      </c>
      <c r="D11" s="10" t="s">
        <v>29</v>
      </c>
      <c r="E11" s="11" t="s">
        <v>38</v>
      </c>
      <c r="F11" s="144">
        <f t="shared" si="1"/>
        <v>1086.4145235218534</v>
      </c>
      <c r="G11" s="19">
        <v>2</v>
      </c>
      <c r="H11" s="19">
        <v>2</v>
      </c>
      <c r="I11" s="12" t="s">
        <v>27</v>
      </c>
      <c r="J11" s="12">
        <v>0</v>
      </c>
      <c r="K11" s="12">
        <v>0</v>
      </c>
      <c r="L11" s="12">
        <v>2</v>
      </c>
      <c r="M11" s="13"/>
      <c r="N11" s="21"/>
      <c r="P11" s="27"/>
      <c r="R11" s="1" t="s">
        <v>71</v>
      </c>
      <c r="S11" s="61">
        <v>2.9764781466352148</v>
      </c>
      <c r="T11" s="21">
        <f t="shared" si="2"/>
        <v>1086.4145235218534</v>
      </c>
    </row>
    <row r="12" spans="1:22" ht="15">
      <c r="A12" s="2">
        <f t="shared" si="3"/>
        <v>11</v>
      </c>
      <c r="B12" s="16" t="s">
        <v>46</v>
      </c>
      <c r="C12" s="16" t="s">
        <v>89</v>
      </c>
      <c r="D12" s="10" t="s">
        <v>45</v>
      </c>
      <c r="E12" s="11" t="s">
        <v>38</v>
      </c>
      <c r="F12" s="144">
        <f t="shared" si="1"/>
        <v>702.27942525859191</v>
      </c>
      <c r="G12" s="19">
        <v>2</v>
      </c>
      <c r="H12" s="19">
        <v>2</v>
      </c>
      <c r="I12" s="12" t="s">
        <v>27</v>
      </c>
      <c r="J12" s="12">
        <v>0</v>
      </c>
      <c r="K12" s="12">
        <v>0</v>
      </c>
      <c r="L12" s="12">
        <v>2</v>
      </c>
      <c r="M12" s="13"/>
      <c r="N12" s="21"/>
      <c r="P12" s="27"/>
      <c r="R12" s="1" t="s">
        <v>46</v>
      </c>
      <c r="S12" s="61">
        <v>1.9240532198865532</v>
      </c>
      <c r="T12" s="21">
        <f t="shared" si="2"/>
        <v>702.27942525859191</v>
      </c>
    </row>
    <row r="13" spans="1:22" ht="15">
      <c r="A13" s="2">
        <f t="shared" si="3"/>
        <v>12</v>
      </c>
      <c r="B13" s="16" t="s">
        <v>47</v>
      </c>
      <c r="C13" s="16" t="s">
        <v>90</v>
      </c>
      <c r="D13" s="10" t="s">
        <v>45</v>
      </c>
      <c r="E13" s="11" t="s">
        <v>38</v>
      </c>
      <c r="F13" s="144">
        <f t="shared" si="1"/>
        <v>89.376746071339525</v>
      </c>
      <c r="G13" s="19">
        <v>2</v>
      </c>
      <c r="H13" s="19">
        <v>2</v>
      </c>
      <c r="I13" s="12" t="s">
        <v>27</v>
      </c>
      <c r="J13" s="12">
        <v>2</v>
      </c>
      <c r="K13" s="111">
        <v>1</v>
      </c>
      <c r="L13" s="12">
        <v>0</v>
      </c>
      <c r="M13" s="13"/>
      <c r="N13" s="21"/>
      <c r="P13" s="27"/>
      <c r="R13" s="1" t="s">
        <v>47</v>
      </c>
      <c r="S13" s="61">
        <v>0.24486779745572473</v>
      </c>
      <c r="T13" s="21">
        <f t="shared" si="2"/>
        <v>89.376746071339525</v>
      </c>
    </row>
    <row r="14" spans="1:22" ht="15">
      <c r="A14" s="2">
        <f t="shared" si="3"/>
        <v>13</v>
      </c>
      <c r="B14" s="16" t="s">
        <v>48</v>
      </c>
      <c r="C14" s="16" t="s">
        <v>91</v>
      </c>
      <c r="D14" s="10" t="s">
        <v>45</v>
      </c>
      <c r="E14" s="11" t="s">
        <v>38</v>
      </c>
      <c r="F14" s="144">
        <f t="shared" si="1"/>
        <v>78.258537578925925</v>
      </c>
      <c r="G14" s="19">
        <v>2</v>
      </c>
      <c r="H14" s="19">
        <v>2</v>
      </c>
      <c r="I14" s="12" t="s">
        <v>27</v>
      </c>
      <c r="J14" s="12">
        <v>0</v>
      </c>
      <c r="K14" s="111">
        <v>2</v>
      </c>
      <c r="L14" s="12">
        <v>0</v>
      </c>
      <c r="M14" s="13"/>
      <c r="N14" s="21"/>
      <c r="P14" s="27"/>
      <c r="R14" s="1" t="s">
        <v>72</v>
      </c>
      <c r="S14" s="61">
        <v>0.21440695227102993</v>
      </c>
      <c r="T14" s="21">
        <f t="shared" si="2"/>
        <v>78.258537578925925</v>
      </c>
    </row>
    <row r="15" spans="1:22" ht="15">
      <c r="A15" s="2">
        <f t="shared" si="3"/>
        <v>14</v>
      </c>
      <c r="B15" s="16" t="s">
        <v>50</v>
      </c>
      <c r="C15" s="16" t="s">
        <v>92</v>
      </c>
      <c r="D15" s="10" t="s">
        <v>45</v>
      </c>
      <c r="E15" s="11" t="s">
        <v>38</v>
      </c>
      <c r="F15" s="144">
        <f t="shared" si="1"/>
        <v>274.97971077728596</v>
      </c>
      <c r="G15" s="19">
        <v>2</v>
      </c>
      <c r="H15" s="19">
        <v>2</v>
      </c>
      <c r="I15" s="12" t="s">
        <v>27</v>
      </c>
      <c r="J15" s="12">
        <v>2</v>
      </c>
      <c r="K15" s="12">
        <v>0</v>
      </c>
      <c r="L15" s="12">
        <v>0</v>
      </c>
      <c r="M15" s="13"/>
      <c r="N15" s="21"/>
      <c r="P15" s="27"/>
      <c r="R15" s="1" t="s">
        <v>103</v>
      </c>
      <c r="S15" s="61">
        <v>0.7533690706227012</v>
      </c>
      <c r="T15" s="21">
        <f t="shared" si="2"/>
        <v>274.97971077728596</v>
      </c>
    </row>
    <row r="16" spans="1:22" ht="15">
      <c r="A16" s="2">
        <f t="shared" si="3"/>
        <v>15</v>
      </c>
      <c r="B16" s="16" t="s">
        <v>51</v>
      </c>
      <c r="C16" s="14" t="s">
        <v>93</v>
      </c>
      <c r="D16" s="10" t="s">
        <v>29</v>
      </c>
      <c r="E16" s="11" t="s">
        <v>38</v>
      </c>
      <c r="F16" s="144">
        <f t="shared" si="1"/>
        <v>2042.3118478773342</v>
      </c>
      <c r="G16" s="19">
        <v>4</v>
      </c>
      <c r="H16" s="19">
        <v>4</v>
      </c>
      <c r="I16" s="12" t="s">
        <v>27</v>
      </c>
      <c r="J16" s="12">
        <v>4</v>
      </c>
      <c r="K16" s="111">
        <v>2</v>
      </c>
      <c r="L16" s="12">
        <v>0</v>
      </c>
      <c r="M16" s="13"/>
      <c r="N16" s="21"/>
      <c r="P16" s="27"/>
      <c r="R16" s="1" t="s">
        <v>52</v>
      </c>
      <c r="S16" s="61">
        <v>5.5953749256913268</v>
      </c>
      <c r="T16" s="21">
        <f t="shared" si="2"/>
        <v>2042.3118478773342</v>
      </c>
    </row>
    <row r="17" spans="1:20" ht="15">
      <c r="A17" s="2">
        <f t="shared" si="3"/>
        <v>16</v>
      </c>
      <c r="B17" s="16" t="s">
        <v>52</v>
      </c>
      <c r="C17" s="14" t="s">
        <v>49</v>
      </c>
      <c r="D17" s="10" t="s">
        <v>29</v>
      </c>
      <c r="E17" s="11" t="s">
        <v>38</v>
      </c>
      <c r="F17" s="144">
        <f t="shared" si="1"/>
        <v>2494.0764850713354</v>
      </c>
      <c r="G17" s="19">
        <v>4</v>
      </c>
      <c r="H17" s="19">
        <v>4</v>
      </c>
      <c r="I17" s="12" t="s">
        <v>27</v>
      </c>
      <c r="J17" s="12">
        <v>4</v>
      </c>
      <c r="K17" s="111">
        <v>2</v>
      </c>
      <c r="L17" s="12">
        <v>0</v>
      </c>
      <c r="M17" s="28"/>
      <c r="N17" s="21"/>
      <c r="P17" s="27"/>
      <c r="R17" s="1" t="s">
        <v>73</v>
      </c>
      <c r="S17" s="61">
        <v>6.833086260469412</v>
      </c>
      <c r="T17" s="21">
        <f t="shared" si="2"/>
        <v>2494.0764850713354</v>
      </c>
    </row>
    <row r="18" spans="1:20" ht="15">
      <c r="A18" s="2">
        <f t="shared" si="3"/>
        <v>17</v>
      </c>
      <c r="B18" s="16" t="s">
        <v>53</v>
      </c>
      <c r="C18" s="14" t="s">
        <v>40</v>
      </c>
      <c r="D18" s="10" t="s">
        <v>29</v>
      </c>
      <c r="E18" s="11" t="s">
        <v>82</v>
      </c>
      <c r="F18" s="144">
        <f t="shared" si="1"/>
        <v>214653.76905635282</v>
      </c>
      <c r="G18" s="19">
        <v>10</v>
      </c>
      <c r="H18" s="19">
        <v>10</v>
      </c>
      <c r="I18" s="12" t="s">
        <v>27</v>
      </c>
      <c r="J18" s="12">
        <v>0</v>
      </c>
      <c r="K18" s="111">
        <v>3</v>
      </c>
      <c r="L18" s="12">
        <v>7</v>
      </c>
      <c r="M18" s="13" t="s">
        <v>110</v>
      </c>
      <c r="N18" s="21"/>
      <c r="P18" s="27"/>
      <c r="R18" s="1" t="s">
        <v>74</v>
      </c>
      <c r="S18" s="18">
        <v>588.09251796261049</v>
      </c>
      <c r="T18" s="21">
        <f t="shared" si="2"/>
        <v>214653.76905635282</v>
      </c>
    </row>
    <row r="19" spans="1:20" ht="15">
      <c r="A19" s="2">
        <f t="shared" si="3"/>
        <v>18</v>
      </c>
      <c r="B19" s="16" t="s">
        <v>54</v>
      </c>
      <c r="C19" s="14" t="s">
        <v>55</v>
      </c>
      <c r="D19" s="10" t="s">
        <v>56</v>
      </c>
      <c r="E19" s="11" t="s">
        <v>82</v>
      </c>
      <c r="F19" s="144">
        <f t="shared" si="1"/>
        <v>6579.9456359989654</v>
      </c>
      <c r="G19" s="19">
        <v>4</v>
      </c>
      <c r="H19" s="19">
        <v>4</v>
      </c>
      <c r="I19" s="12" t="s">
        <v>27</v>
      </c>
      <c r="J19" s="12">
        <v>0</v>
      </c>
      <c r="K19" s="12">
        <v>0</v>
      </c>
      <c r="L19" s="12">
        <v>4</v>
      </c>
      <c r="M19" s="28"/>
      <c r="N19" s="21"/>
      <c r="P19" s="27"/>
      <c r="R19" s="1" t="s">
        <v>75</v>
      </c>
      <c r="S19" s="61">
        <v>18.027248317805384</v>
      </c>
      <c r="T19" s="21">
        <f t="shared" si="2"/>
        <v>6579.9456359989654</v>
      </c>
    </row>
    <row r="20" spans="1:20" ht="15">
      <c r="A20" s="2">
        <f t="shared" si="3"/>
        <v>19</v>
      </c>
      <c r="B20" s="15" t="s">
        <v>111</v>
      </c>
      <c r="C20" s="14" t="s">
        <v>40</v>
      </c>
      <c r="D20" s="10" t="s">
        <v>29</v>
      </c>
      <c r="E20" s="11" t="s">
        <v>38</v>
      </c>
      <c r="F20" s="144">
        <f>T20</f>
        <v>9458.6074008720752</v>
      </c>
      <c r="G20" s="19">
        <v>4</v>
      </c>
      <c r="H20" s="19">
        <v>4</v>
      </c>
      <c r="I20" s="12" t="s">
        <v>27</v>
      </c>
      <c r="J20" s="12">
        <v>4</v>
      </c>
      <c r="K20" s="136">
        <v>1</v>
      </c>
      <c r="L20" s="12">
        <v>0</v>
      </c>
      <c r="M20" s="13"/>
      <c r="N20" s="21"/>
      <c r="P20" s="27"/>
      <c r="R20" s="1" t="s">
        <v>112</v>
      </c>
      <c r="S20" s="61">
        <v>25.913992879101578</v>
      </c>
      <c r="T20" s="21">
        <f>S20*365</f>
        <v>9458.6074008720752</v>
      </c>
    </row>
    <row r="21" spans="1:20" ht="15">
      <c r="A21" s="2">
        <f t="shared" si="3"/>
        <v>20</v>
      </c>
      <c r="B21" s="16" t="s">
        <v>57</v>
      </c>
      <c r="C21" s="10" t="s">
        <v>94</v>
      </c>
      <c r="D21" s="10" t="s">
        <v>29</v>
      </c>
      <c r="E21" s="11" t="s">
        <v>82</v>
      </c>
      <c r="F21" s="144">
        <f t="shared" si="1"/>
        <v>1947.2885176848954</v>
      </c>
      <c r="G21" s="19">
        <v>4</v>
      </c>
      <c r="H21" s="19">
        <v>4</v>
      </c>
      <c r="I21" s="12" t="s">
        <v>34</v>
      </c>
      <c r="J21" s="12">
        <v>3</v>
      </c>
      <c r="K21" s="111">
        <v>1</v>
      </c>
      <c r="L21" s="12">
        <v>1</v>
      </c>
      <c r="M21" s="13"/>
      <c r="N21" s="21"/>
      <c r="P21" s="27"/>
      <c r="R21" s="1" t="s">
        <v>57</v>
      </c>
      <c r="S21" s="61">
        <v>5.335037034753138</v>
      </c>
      <c r="T21" s="21">
        <f t="shared" si="2"/>
        <v>1947.2885176848954</v>
      </c>
    </row>
    <row r="22" spans="1:20" ht="15">
      <c r="A22" s="2">
        <f t="shared" si="3"/>
        <v>21</v>
      </c>
      <c r="B22" s="17" t="s">
        <v>58</v>
      </c>
      <c r="C22" s="10" t="s">
        <v>95</v>
      </c>
      <c r="D22" s="10" t="s">
        <v>29</v>
      </c>
      <c r="E22" s="11" t="s">
        <v>38</v>
      </c>
      <c r="F22" s="144">
        <f t="shared" si="1"/>
        <v>1161.8501932106626</v>
      </c>
      <c r="G22" s="19">
        <v>4</v>
      </c>
      <c r="H22" s="19">
        <v>4</v>
      </c>
      <c r="I22" s="12" t="s">
        <v>27</v>
      </c>
      <c r="J22" s="12">
        <v>4</v>
      </c>
      <c r="K22" s="111">
        <v>2</v>
      </c>
      <c r="L22" s="12">
        <v>0</v>
      </c>
      <c r="M22" s="13"/>
      <c r="N22" s="21"/>
      <c r="P22" s="27"/>
      <c r="R22" s="1" t="s">
        <v>58</v>
      </c>
      <c r="S22" s="61">
        <v>3.1831512142757878</v>
      </c>
      <c r="T22" s="21">
        <f t="shared" si="2"/>
        <v>1161.8501932106626</v>
      </c>
    </row>
    <row r="23" spans="1:20" ht="15">
      <c r="A23" s="2">
        <f t="shared" si="3"/>
        <v>22</v>
      </c>
      <c r="B23" s="16" t="s">
        <v>59</v>
      </c>
      <c r="C23" s="10" t="s">
        <v>96</v>
      </c>
      <c r="D23" s="10" t="s">
        <v>60</v>
      </c>
      <c r="E23" s="11" t="s">
        <v>38</v>
      </c>
      <c r="F23" s="144">
        <f t="shared" si="1"/>
        <v>9847.1955081520955</v>
      </c>
      <c r="G23" s="19">
        <v>4</v>
      </c>
      <c r="H23" s="19">
        <v>4</v>
      </c>
      <c r="I23" s="12" t="s">
        <v>27</v>
      </c>
      <c r="J23" s="12">
        <v>1</v>
      </c>
      <c r="K23" s="111">
        <v>0</v>
      </c>
      <c r="L23" s="12">
        <v>3</v>
      </c>
      <c r="M23" s="13"/>
      <c r="N23" s="21"/>
      <c r="P23" s="27"/>
      <c r="R23" s="1" t="s">
        <v>59</v>
      </c>
      <c r="S23" s="61">
        <v>26.978617830553684</v>
      </c>
      <c r="T23" s="21">
        <f t="shared" si="2"/>
        <v>9847.1955081520955</v>
      </c>
    </row>
    <row r="24" spans="1:20" ht="15">
      <c r="A24" s="2">
        <f t="shared" si="3"/>
        <v>23</v>
      </c>
      <c r="B24" s="16" t="s">
        <v>61</v>
      </c>
      <c r="C24" s="16" t="s">
        <v>26</v>
      </c>
      <c r="D24" s="10" t="s">
        <v>60</v>
      </c>
      <c r="E24" s="11" t="s">
        <v>38</v>
      </c>
      <c r="F24" s="144">
        <f t="shared" si="1"/>
        <v>8786.7285513621155</v>
      </c>
      <c r="G24" s="19">
        <v>6</v>
      </c>
      <c r="H24" s="19">
        <v>4</v>
      </c>
      <c r="I24" s="12" t="s">
        <v>27</v>
      </c>
      <c r="J24" s="12">
        <v>4</v>
      </c>
      <c r="K24" s="111">
        <v>0</v>
      </c>
      <c r="L24" s="12">
        <v>0</v>
      </c>
      <c r="M24" s="13"/>
      <c r="N24" s="21"/>
      <c r="P24" s="27"/>
      <c r="R24" s="1" t="s">
        <v>61</v>
      </c>
      <c r="S24" s="61">
        <v>24.073228907841411</v>
      </c>
      <c r="T24" s="21">
        <f t="shared" si="2"/>
        <v>8786.7285513621155</v>
      </c>
    </row>
    <row r="25" spans="1:20" ht="15">
      <c r="A25" s="2">
        <f t="shared" si="3"/>
        <v>24</v>
      </c>
      <c r="B25" s="15" t="s">
        <v>62</v>
      </c>
      <c r="C25" s="16" t="s">
        <v>97</v>
      </c>
      <c r="D25" s="10" t="s">
        <v>60</v>
      </c>
      <c r="E25" s="11" t="s">
        <v>38</v>
      </c>
      <c r="F25" s="144">
        <f t="shared" si="1"/>
        <v>2909.2010164102571</v>
      </c>
      <c r="G25" s="19">
        <v>4</v>
      </c>
      <c r="H25" s="19">
        <v>4</v>
      </c>
      <c r="I25" s="12" t="s">
        <v>27</v>
      </c>
      <c r="J25" s="12">
        <v>4</v>
      </c>
      <c r="K25" s="111">
        <v>0</v>
      </c>
      <c r="L25" s="12">
        <v>0</v>
      </c>
      <c r="M25" s="13"/>
      <c r="N25" s="21"/>
      <c r="P25" s="27"/>
      <c r="R25" s="1" t="s">
        <v>62</v>
      </c>
      <c r="S25" s="61">
        <v>7.9704137435897451</v>
      </c>
      <c r="T25" s="21">
        <f t="shared" si="2"/>
        <v>2909.2010164102571</v>
      </c>
    </row>
    <row r="26" spans="1:20" ht="15">
      <c r="A26" s="2">
        <f t="shared" si="3"/>
        <v>25</v>
      </c>
      <c r="B26" s="16" t="s">
        <v>63</v>
      </c>
      <c r="C26" s="16" t="s">
        <v>64</v>
      </c>
      <c r="D26" s="10" t="s">
        <v>60</v>
      </c>
      <c r="E26" s="11" t="s">
        <v>38</v>
      </c>
      <c r="F26" s="144">
        <f t="shared" si="1"/>
        <v>7937.5714628634951</v>
      </c>
      <c r="G26" s="19">
        <v>4</v>
      </c>
      <c r="H26" s="19">
        <v>4</v>
      </c>
      <c r="I26" s="12" t="s">
        <v>27</v>
      </c>
      <c r="J26" s="12">
        <v>4</v>
      </c>
      <c r="K26" s="111">
        <v>1</v>
      </c>
      <c r="L26" s="12">
        <v>0</v>
      </c>
      <c r="M26" s="13"/>
      <c r="N26" s="21"/>
      <c r="P26" s="27"/>
      <c r="R26" s="1" t="s">
        <v>63</v>
      </c>
      <c r="S26" s="61">
        <v>21.746771131132864</v>
      </c>
      <c r="T26" s="21">
        <f t="shared" si="2"/>
        <v>7937.5714628634951</v>
      </c>
    </row>
    <row r="27" spans="1:20" ht="15">
      <c r="A27" s="2">
        <f t="shared" si="3"/>
        <v>26</v>
      </c>
      <c r="B27" s="16" t="s">
        <v>65</v>
      </c>
      <c r="C27" s="16" t="s">
        <v>91</v>
      </c>
      <c r="D27" s="10" t="s">
        <v>60</v>
      </c>
      <c r="E27" s="11" t="s">
        <v>38</v>
      </c>
      <c r="F27" s="144">
        <f t="shared" si="1"/>
        <v>15981.188079355454</v>
      </c>
      <c r="G27" s="19">
        <v>4</v>
      </c>
      <c r="H27" s="19">
        <v>4</v>
      </c>
      <c r="I27" s="12" t="s">
        <v>27</v>
      </c>
      <c r="J27" s="12">
        <v>3</v>
      </c>
      <c r="K27" s="111">
        <v>0</v>
      </c>
      <c r="L27" s="12">
        <v>1</v>
      </c>
      <c r="M27" s="13"/>
      <c r="N27" s="21"/>
      <c r="P27" s="27"/>
      <c r="R27" s="1" t="s">
        <v>65</v>
      </c>
      <c r="S27" s="61">
        <v>43.784076929740969</v>
      </c>
      <c r="T27" s="21">
        <f t="shared" si="2"/>
        <v>15981.188079355454</v>
      </c>
    </row>
    <row r="28" spans="1:20" ht="15">
      <c r="A28" s="2">
        <f t="shared" si="3"/>
        <v>27</v>
      </c>
      <c r="B28" s="16" t="s">
        <v>66</v>
      </c>
      <c r="C28" s="16" t="s">
        <v>67</v>
      </c>
      <c r="D28" s="10" t="s">
        <v>60</v>
      </c>
      <c r="E28" s="11" t="s">
        <v>38</v>
      </c>
      <c r="F28" s="144">
        <f>T28</f>
        <v>12335.220002568121</v>
      </c>
      <c r="G28" s="19">
        <v>6</v>
      </c>
      <c r="H28" s="19">
        <v>6</v>
      </c>
      <c r="I28" s="12" t="s">
        <v>34</v>
      </c>
      <c r="J28" s="12">
        <v>5</v>
      </c>
      <c r="K28" s="111">
        <v>1</v>
      </c>
      <c r="L28" s="12">
        <v>1</v>
      </c>
      <c r="M28" s="13"/>
      <c r="N28" s="21"/>
      <c r="P28" s="27"/>
      <c r="R28" s="1" t="s">
        <v>66</v>
      </c>
      <c r="S28" s="61">
        <v>33.795123294707182</v>
      </c>
      <c r="T28" s="21">
        <f t="shared" si="2"/>
        <v>12335.220002568121</v>
      </c>
    </row>
    <row r="29" spans="1:20" ht="15">
      <c r="A29" s="160"/>
      <c r="B29" s="161" t="s">
        <v>68</v>
      </c>
      <c r="C29" s="161"/>
      <c r="D29" s="161"/>
      <c r="E29" s="161"/>
      <c r="F29" s="162"/>
      <c r="G29" s="163">
        <f>SUM(G2:G28)</f>
        <v>114</v>
      </c>
      <c r="H29" s="163">
        <f t="shared" ref="H29:L29" si="4">SUM(H2:H28)</f>
        <v>112</v>
      </c>
      <c r="I29" s="163"/>
      <c r="J29" s="163">
        <f t="shared" si="4"/>
        <v>59</v>
      </c>
      <c r="K29" s="163">
        <f t="shared" si="4"/>
        <v>23</v>
      </c>
      <c r="L29" s="163">
        <f t="shared" si="4"/>
        <v>45</v>
      </c>
      <c r="M29" s="12"/>
      <c r="N29" s="21"/>
      <c r="Q29" s="18"/>
    </row>
  </sheetData>
  <autoFilter ref="B1:L29" xr:uid="{00000000-0009-0000-0000-000000000000}"/>
  <mergeCells count="1">
    <mergeCell ref="B29:F29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rightToLeft="1" topLeftCell="A2" zoomScaleNormal="100" workbookViewId="0">
      <pane ySplit="1" topLeftCell="A3" activePane="bottomLeft" state="frozen"/>
      <selection activeCell="A2" sqref="A2"/>
      <selection pane="bottomLeft" activeCell="C15" sqref="C15"/>
    </sheetView>
  </sheetViews>
  <sheetFormatPr defaultColWidth="9" defaultRowHeight="12.75"/>
  <cols>
    <col min="1" max="1" width="7.25" style="3" customWidth="1"/>
    <col min="2" max="2" width="25.375" style="3" customWidth="1"/>
    <col min="3" max="3" width="27.375" style="3" customWidth="1"/>
    <col min="4" max="4" width="15.25" style="3" customWidth="1"/>
    <col min="5" max="8" width="6" style="3" customWidth="1"/>
    <col min="9" max="9" width="9.25" style="3" customWidth="1"/>
    <col min="10" max="12" width="6" style="3" customWidth="1"/>
    <col min="13" max="16384" width="9" style="3"/>
  </cols>
  <sheetData>
    <row r="1" spans="1:18" s="6" customFormat="1" ht="29.25" customHeight="1" thickBot="1">
      <c r="A1" s="8"/>
      <c r="B1" s="8"/>
      <c r="C1" s="8"/>
      <c r="D1" s="8"/>
      <c r="E1" s="95" t="s">
        <v>20</v>
      </c>
      <c r="F1" s="96"/>
      <c r="G1" s="96"/>
      <c r="H1" s="97"/>
      <c r="I1" s="98" t="s">
        <v>19</v>
      </c>
      <c r="J1" s="99"/>
      <c r="K1" s="99"/>
      <c r="L1" s="100"/>
    </row>
    <row r="2" spans="1:18" s="5" customFormat="1" ht="26.25" thickBot="1">
      <c r="A2" s="45" t="s">
        <v>18</v>
      </c>
      <c r="B2" s="46" t="s">
        <v>11</v>
      </c>
      <c r="C2" s="46" t="s">
        <v>17</v>
      </c>
      <c r="D2" s="37" t="s">
        <v>7</v>
      </c>
      <c r="E2" s="41" t="s">
        <v>16</v>
      </c>
      <c r="F2" s="42" t="s">
        <v>15</v>
      </c>
      <c r="G2" s="42" t="s">
        <v>14</v>
      </c>
      <c r="H2" s="43" t="s">
        <v>13</v>
      </c>
      <c r="I2" s="101" t="s">
        <v>16</v>
      </c>
      <c r="J2" s="102" t="s">
        <v>15</v>
      </c>
      <c r="K2" s="102" t="s">
        <v>14</v>
      </c>
      <c r="L2" s="103" t="s">
        <v>13</v>
      </c>
    </row>
    <row r="3" spans="1:18" ht="15">
      <c r="A3" s="145">
        <v>1</v>
      </c>
      <c r="B3" s="146" t="s">
        <v>77</v>
      </c>
      <c r="C3" s="147" t="s">
        <v>29</v>
      </c>
      <c r="D3" s="55">
        <f>'דיווח דיגומים'!F2</f>
        <v>918.23753349533638</v>
      </c>
      <c r="E3" s="62">
        <v>2000</v>
      </c>
      <c r="F3" s="63">
        <v>1000</v>
      </c>
      <c r="G3" s="148">
        <v>100</v>
      </c>
      <c r="H3" s="149">
        <v>30</v>
      </c>
      <c r="I3" s="62">
        <v>2461.25</v>
      </c>
      <c r="J3" s="63">
        <v>397.75</v>
      </c>
      <c r="K3" s="148"/>
      <c r="L3" s="150"/>
      <c r="O3" s="21"/>
      <c r="P3" s="21"/>
      <c r="Q3" s="21"/>
      <c r="R3" s="21"/>
    </row>
    <row r="4" spans="1:18" ht="15">
      <c r="A4" s="44">
        <f>A3+1</f>
        <v>2</v>
      </c>
      <c r="B4" s="24" t="s">
        <v>25</v>
      </c>
      <c r="C4" s="22" t="s">
        <v>81</v>
      </c>
      <c r="D4" s="54">
        <f>'דיווח דיגומים'!F3</f>
        <v>7042.9060825444103</v>
      </c>
      <c r="E4" s="29">
        <v>2000</v>
      </c>
      <c r="F4" s="30">
        <v>1000</v>
      </c>
      <c r="G4" s="31">
        <v>100</v>
      </c>
      <c r="H4" s="35">
        <v>30</v>
      </c>
      <c r="I4" s="38">
        <v>542.5</v>
      </c>
      <c r="J4" s="39"/>
      <c r="K4" s="40"/>
      <c r="L4" s="104"/>
      <c r="O4" s="21"/>
      <c r="P4" s="21"/>
      <c r="Q4" s="21"/>
      <c r="R4" s="21"/>
    </row>
    <row r="5" spans="1:18" ht="15">
      <c r="A5" s="44">
        <f t="shared" ref="A5:A6" si="0">A4+1</f>
        <v>3</v>
      </c>
      <c r="B5" s="23" t="s">
        <v>28</v>
      </c>
      <c r="C5" s="22" t="s">
        <v>29</v>
      </c>
      <c r="D5" s="54">
        <f>'דיווח דיגומים'!F4</f>
        <v>14120.644456553546</v>
      </c>
      <c r="E5" s="29">
        <v>2000</v>
      </c>
      <c r="F5" s="30">
        <v>1000</v>
      </c>
      <c r="G5" s="31">
        <v>100</v>
      </c>
      <c r="H5" s="35">
        <v>30</v>
      </c>
      <c r="I5" s="38">
        <v>70.25</v>
      </c>
      <c r="J5" s="39">
        <v>44.75</v>
      </c>
      <c r="K5" s="107">
        <v>14.54</v>
      </c>
      <c r="L5" s="108"/>
      <c r="O5" s="21"/>
      <c r="P5" s="21"/>
      <c r="Q5" s="21"/>
      <c r="R5" s="21"/>
    </row>
    <row r="6" spans="1:18" ht="15">
      <c r="A6" s="44">
        <f t="shared" si="0"/>
        <v>4</v>
      </c>
      <c r="B6" s="25" t="s">
        <v>30</v>
      </c>
      <c r="C6" s="22" t="s">
        <v>85</v>
      </c>
      <c r="D6" s="54">
        <f>'דיווח דיגומים'!F5</f>
        <v>70275.119708916478</v>
      </c>
      <c r="E6" s="29">
        <v>2000</v>
      </c>
      <c r="F6" s="30">
        <v>1000</v>
      </c>
      <c r="G6" s="31">
        <v>100</v>
      </c>
      <c r="H6" s="35">
        <v>30</v>
      </c>
      <c r="I6" s="38">
        <v>978.5</v>
      </c>
      <c r="J6" s="39">
        <v>180.75</v>
      </c>
      <c r="K6" s="107"/>
      <c r="L6" s="108"/>
    </row>
    <row r="7" spans="1:18" ht="15">
      <c r="A7" s="44">
        <f>A6+1</f>
        <v>5</v>
      </c>
      <c r="B7" s="26" t="s">
        <v>86</v>
      </c>
      <c r="C7" s="22" t="s">
        <v>88</v>
      </c>
      <c r="D7" s="54">
        <f>'דיווח דיגומים'!F6</f>
        <v>7800.7722714552756</v>
      </c>
      <c r="E7" s="29">
        <v>2000</v>
      </c>
      <c r="F7" s="30">
        <v>1000</v>
      </c>
      <c r="G7" s="31">
        <v>100</v>
      </c>
      <c r="H7" s="35">
        <v>30</v>
      </c>
      <c r="I7" s="38">
        <v>288.25</v>
      </c>
      <c r="J7" s="39">
        <v>28.75</v>
      </c>
      <c r="K7" s="107"/>
      <c r="L7" s="108"/>
      <c r="O7" s="21"/>
      <c r="P7" s="21"/>
      <c r="Q7" s="21"/>
      <c r="R7" s="21"/>
    </row>
    <row r="8" spans="1:18" ht="15">
      <c r="A8" s="44">
        <f t="shared" ref="A8:A29" si="1">A7+1</f>
        <v>6</v>
      </c>
      <c r="B8" s="25" t="s">
        <v>32</v>
      </c>
      <c r="C8" s="22" t="s">
        <v>29</v>
      </c>
      <c r="D8" s="54">
        <f>'דיווח דיגומים'!F7</f>
        <v>366316.51119842671</v>
      </c>
      <c r="E8" s="29">
        <v>2500</v>
      </c>
      <c r="F8" s="30">
        <v>1000</v>
      </c>
      <c r="G8" s="31">
        <v>100</v>
      </c>
      <c r="H8" s="35">
        <v>30</v>
      </c>
      <c r="I8" s="38">
        <v>732.17</v>
      </c>
      <c r="J8" s="39">
        <v>287.08</v>
      </c>
      <c r="K8" s="107">
        <v>46.42</v>
      </c>
      <c r="L8" s="108">
        <v>12.08</v>
      </c>
      <c r="O8" s="21"/>
      <c r="P8" s="21"/>
      <c r="Q8" s="21"/>
      <c r="R8" s="21"/>
    </row>
    <row r="9" spans="1:18" ht="15">
      <c r="A9" s="44">
        <f t="shared" si="1"/>
        <v>7</v>
      </c>
      <c r="B9" s="23" t="s">
        <v>78</v>
      </c>
      <c r="C9" s="22" t="s">
        <v>37</v>
      </c>
      <c r="D9" s="54">
        <f>'דיווח דיגומים'!F8</f>
        <v>389.33333333333331</v>
      </c>
      <c r="E9" s="32">
        <v>2000</v>
      </c>
      <c r="F9" s="33">
        <v>1000</v>
      </c>
      <c r="G9" s="34">
        <v>100</v>
      </c>
      <c r="H9" s="36">
        <v>30</v>
      </c>
      <c r="I9" s="38">
        <v>1439.5</v>
      </c>
      <c r="J9" s="39">
        <v>226</v>
      </c>
      <c r="K9" s="107"/>
      <c r="L9" s="108"/>
      <c r="O9" s="21"/>
      <c r="P9" s="21"/>
      <c r="Q9" s="21"/>
      <c r="R9" s="21"/>
    </row>
    <row r="10" spans="1:18" ht="15">
      <c r="A10" s="44">
        <f t="shared" si="1"/>
        <v>8</v>
      </c>
      <c r="B10" s="23" t="s">
        <v>79</v>
      </c>
      <c r="C10" s="22" t="s">
        <v>37</v>
      </c>
      <c r="D10" s="54">
        <f>'דיווח דיגומים'!F9</f>
        <v>389.33333333333331</v>
      </c>
      <c r="E10" s="32">
        <v>2000</v>
      </c>
      <c r="F10" s="33">
        <v>1000</v>
      </c>
      <c r="G10" s="34">
        <v>100</v>
      </c>
      <c r="H10" s="36">
        <v>30</v>
      </c>
      <c r="I10" s="38">
        <v>3012.5</v>
      </c>
      <c r="J10" s="39">
        <v>383</v>
      </c>
      <c r="K10" s="107"/>
      <c r="L10" s="108"/>
      <c r="O10" s="21"/>
      <c r="P10" s="21"/>
      <c r="Q10" s="21"/>
      <c r="R10" s="21"/>
    </row>
    <row r="11" spans="1:18" ht="15">
      <c r="A11" s="44">
        <f t="shared" si="1"/>
        <v>9</v>
      </c>
      <c r="B11" s="23" t="s">
        <v>41</v>
      </c>
      <c r="C11" s="22" t="s">
        <v>42</v>
      </c>
      <c r="D11" s="54">
        <f>'דיווח דיגומים'!F10</f>
        <v>8038.5522848795081</v>
      </c>
      <c r="E11" s="32">
        <v>2000</v>
      </c>
      <c r="F11" s="33">
        <v>1000</v>
      </c>
      <c r="G11" s="34">
        <v>100</v>
      </c>
      <c r="H11" s="36">
        <v>30</v>
      </c>
      <c r="I11" s="38">
        <v>1395.67</v>
      </c>
      <c r="J11" s="39">
        <v>349.83</v>
      </c>
      <c r="K11" s="107">
        <v>102.72</v>
      </c>
      <c r="L11" s="108">
        <v>27.64</v>
      </c>
      <c r="O11" s="21"/>
      <c r="P11" s="21"/>
      <c r="Q11" s="21"/>
      <c r="R11" s="21"/>
    </row>
    <row r="12" spans="1:18" ht="15">
      <c r="A12" s="44">
        <f t="shared" si="1"/>
        <v>10</v>
      </c>
      <c r="B12" s="23" t="s">
        <v>43</v>
      </c>
      <c r="C12" s="22" t="s">
        <v>29</v>
      </c>
      <c r="D12" s="54">
        <f>'דיווח דיגומים'!F11</f>
        <v>1086.4145235218534</v>
      </c>
      <c r="E12" s="32">
        <v>2000</v>
      </c>
      <c r="F12" s="33">
        <v>1000</v>
      </c>
      <c r="G12" s="34">
        <v>100</v>
      </c>
      <c r="H12" s="36">
        <v>30</v>
      </c>
      <c r="I12" s="38">
        <v>277.5</v>
      </c>
      <c r="J12" s="39">
        <v>45</v>
      </c>
      <c r="K12" s="107">
        <v>20.149999999999999</v>
      </c>
      <c r="L12" s="108">
        <v>3.11</v>
      </c>
      <c r="O12" s="21"/>
      <c r="P12" s="21"/>
      <c r="Q12" s="21"/>
      <c r="R12" s="21"/>
    </row>
    <row r="13" spans="1:18" ht="15">
      <c r="A13" s="44">
        <f t="shared" si="1"/>
        <v>11</v>
      </c>
      <c r="B13" s="25" t="s">
        <v>46</v>
      </c>
      <c r="C13" s="22" t="s">
        <v>45</v>
      </c>
      <c r="D13" s="54">
        <f>'דיווח דיגומים'!F12</f>
        <v>702.27942525859191</v>
      </c>
      <c r="E13" s="32">
        <v>2000</v>
      </c>
      <c r="F13" s="33">
        <v>1000</v>
      </c>
      <c r="G13" s="34">
        <v>100</v>
      </c>
      <c r="H13" s="36">
        <v>30</v>
      </c>
      <c r="I13" s="38"/>
      <c r="J13" s="39">
        <v>183</v>
      </c>
      <c r="K13" s="107"/>
      <c r="L13" s="108">
        <v>11.55</v>
      </c>
      <c r="O13" s="21"/>
      <c r="P13" s="21"/>
      <c r="Q13" s="21"/>
      <c r="R13" s="21"/>
    </row>
    <row r="14" spans="1:18" ht="15">
      <c r="A14" s="44">
        <f t="shared" si="1"/>
        <v>12</v>
      </c>
      <c r="B14" s="23" t="s">
        <v>47</v>
      </c>
      <c r="C14" s="22" t="s">
        <v>45</v>
      </c>
      <c r="D14" s="54">
        <f>'דיווח דיגומים'!F13</f>
        <v>89.376746071339525</v>
      </c>
      <c r="E14" s="32">
        <v>2000</v>
      </c>
      <c r="F14" s="33">
        <v>1000</v>
      </c>
      <c r="G14" s="34">
        <v>100</v>
      </c>
      <c r="H14" s="36">
        <v>30</v>
      </c>
      <c r="I14" s="38"/>
      <c r="J14" s="39">
        <v>479.5</v>
      </c>
      <c r="K14" s="107"/>
      <c r="L14" s="108">
        <v>17.66</v>
      </c>
      <c r="O14" s="21"/>
      <c r="P14" s="21"/>
      <c r="Q14" s="21"/>
      <c r="R14" s="21"/>
    </row>
    <row r="15" spans="1:18" ht="15">
      <c r="A15" s="44">
        <f t="shared" si="1"/>
        <v>13</v>
      </c>
      <c r="B15" s="24" t="s">
        <v>48</v>
      </c>
      <c r="C15" s="22" t="s">
        <v>45</v>
      </c>
      <c r="D15" s="54">
        <f>'דיווח דיגומים'!F14</f>
        <v>78.258537578925925</v>
      </c>
      <c r="E15" s="32">
        <v>2000</v>
      </c>
      <c r="F15" s="33">
        <v>1000</v>
      </c>
      <c r="G15" s="34">
        <v>100</v>
      </c>
      <c r="H15" s="36">
        <v>30</v>
      </c>
      <c r="I15" s="38"/>
      <c r="J15" s="39">
        <v>107.5</v>
      </c>
      <c r="K15" s="107"/>
      <c r="L15" s="108">
        <v>2.08</v>
      </c>
      <c r="O15" s="21"/>
      <c r="P15" s="21"/>
      <c r="Q15" s="21"/>
      <c r="R15" s="21"/>
    </row>
    <row r="16" spans="1:18" ht="15">
      <c r="A16" s="44">
        <f t="shared" si="1"/>
        <v>14</v>
      </c>
      <c r="B16" s="24" t="s">
        <v>50</v>
      </c>
      <c r="C16" s="22" t="s">
        <v>45</v>
      </c>
      <c r="D16" s="54">
        <f>'דיווח דיגומים'!F15</f>
        <v>274.97971077728596</v>
      </c>
      <c r="E16" s="32">
        <v>2000</v>
      </c>
      <c r="F16" s="33">
        <v>1000</v>
      </c>
      <c r="G16" s="34">
        <v>100</v>
      </c>
      <c r="H16" s="36">
        <v>30</v>
      </c>
      <c r="I16" s="38"/>
      <c r="J16" s="39">
        <v>1108.5</v>
      </c>
      <c r="K16" s="107"/>
      <c r="L16" s="108">
        <v>14.74</v>
      </c>
      <c r="O16" s="21"/>
      <c r="P16" s="21"/>
      <c r="Q16" s="21"/>
      <c r="R16" s="21"/>
    </row>
    <row r="17" spans="1:18" ht="15">
      <c r="A17" s="44">
        <f t="shared" si="1"/>
        <v>15</v>
      </c>
      <c r="B17" s="24" t="s">
        <v>51</v>
      </c>
      <c r="C17" s="22" t="s">
        <v>29</v>
      </c>
      <c r="D17" s="54">
        <f>'דיווח דיגומים'!F16</f>
        <v>2042.3118478773342</v>
      </c>
      <c r="E17" s="32">
        <v>2000</v>
      </c>
      <c r="F17" s="33">
        <v>1000</v>
      </c>
      <c r="G17" s="34">
        <v>100</v>
      </c>
      <c r="H17" s="36">
        <v>30</v>
      </c>
      <c r="I17" s="38">
        <v>1756.25</v>
      </c>
      <c r="J17" s="39">
        <v>239.5</v>
      </c>
      <c r="K17" s="107"/>
      <c r="L17" s="108"/>
      <c r="O17" s="21"/>
      <c r="P17" s="21"/>
      <c r="Q17" s="21"/>
      <c r="R17" s="21"/>
    </row>
    <row r="18" spans="1:18" ht="15">
      <c r="A18" s="44">
        <f t="shared" si="1"/>
        <v>16</v>
      </c>
      <c r="B18" s="23" t="s">
        <v>52</v>
      </c>
      <c r="C18" s="22" t="s">
        <v>29</v>
      </c>
      <c r="D18" s="54">
        <f>'דיווח דיגומים'!F17</f>
        <v>2494.0764850713354</v>
      </c>
      <c r="E18" s="32">
        <v>2000</v>
      </c>
      <c r="F18" s="33">
        <v>1000</v>
      </c>
      <c r="G18" s="34">
        <v>100</v>
      </c>
      <c r="H18" s="36">
        <v>30</v>
      </c>
      <c r="I18" s="38">
        <v>1278.5</v>
      </c>
      <c r="J18" s="39">
        <v>211.25</v>
      </c>
      <c r="K18" s="107"/>
      <c r="L18" s="108"/>
      <c r="O18" s="21"/>
      <c r="P18" s="21"/>
      <c r="Q18" s="21"/>
      <c r="R18" s="21"/>
    </row>
    <row r="19" spans="1:18" ht="15">
      <c r="A19" s="44">
        <f t="shared" si="1"/>
        <v>17</v>
      </c>
      <c r="B19" s="23" t="s">
        <v>53</v>
      </c>
      <c r="C19" s="22" t="s">
        <v>29</v>
      </c>
      <c r="D19" s="54">
        <f>'דיווח דיגומים'!F18</f>
        <v>214653.76905635282</v>
      </c>
      <c r="E19" s="32">
        <v>2000</v>
      </c>
      <c r="F19" s="33">
        <v>1000</v>
      </c>
      <c r="G19" s="34">
        <v>100</v>
      </c>
      <c r="H19" s="36">
        <v>30</v>
      </c>
      <c r="I19" s="38">
        <v>236.6</v>
      </c>
      <c r="J19" s="39">
        <v>148.19999999999999</v>
      </c>
      <c r="K19" s="107">
        <v>21.56</v>
      </c>
      <c r="L19" s="108">
        <v>5.25</v>
      </c>
      <c r="O19" s="21"/>
      <c r="P19" s="21"/>
      <c r="Q19" s="21"/>
      <c r="R19" s="21"/>
    </row>
    <row r="20" spans="1:18" ht="15">
      <c r="A20" s="44">
        <f t="shared" si="1"/>
        <v>18</v>
      </c>
      <c r="B20" s="23" t="s">
        <v>54</v>
      </c>
      <c r="C20" s="22" t="s">
        <v>56</v>
      </c>
      <c r="D20" s="54">
        <f>'דיווח דיגומים'!F19</f>
        <v>6579.9456359989654</v>
      </c>
      <c r="E20" s="32">
        <v>2000</v>
      </c>
      <c r="F20" s="33">
        <v>1000</v>
      </c>
      <c r="G20" s="34">
        <v>100</v>
      </c>
      <c r="H20" s="36">
        <v>30</v>
      </c>
      <c r="I20" s="38">
        <v>389.25</v>
      </c>
      <c r="J20" s="39">
        <v>124.25</v>
      </c>
      <c r="K20" s="107"/>
      <c r="L20" s="108"/>
      <c r="O20" s="21"/>
      <c r="P20" s="21"/>
      <c r="Q20" s="21"/>
      <c r="R20" s="21"/>
    </row>
    <row r="21" spans="1:18" ht="15">
      <c r="A21" s="44">
        <f t="shared" si="1"/>
        <v>19</v>
      </c>
      <c r="B21" s="23" t="s">
        <v>112</v>
      </c>
      <c r="C21" s="22" t="s">
        <v>29</v>
      </c>
      <c r="D21" s="54">
        <f>'דיווח דיגומים'!F20</f>
        <v>9458.6074008720752</v>
      </c>
      <c r="E21" s="32">
        <v>2000</v>
      </c>
      <c r="F21" s="33">
        <v>1000</v>
      </c>
      <c r="G21" s="34">
        <v>100</v>
      </c>
      <c r="H21" s="36">
        <v>30</v>
      </c>
      <c r="I21" s="38">
        <v>2062</v>
      </c>
      <c r="J21" s="39">
        <v>353.5</v>
      </c>
      <c r="K21" s="107"/>
      <c r="L21" s="108"/>
      <c r="O21" s="21"/>
      <c r="P21" s="21"/>
      <c r="Q21" s="21"/>
      <c r="R21" s="21"/>
    </row>
    <row r="22" spans="1:18" ht="15">
      <c r="A22" s="44">
        <f t="shared" si="1"/>
        <v>20</v>
      </c>
      <c r="B22" s="23" t="s">
        <v>57</v>
      </c>
      <c r="C22" s="22" t="s">
        <v>29</v>
      </c>
      <c r="D22" s="54">
        <f>'דיווח דיגומים'!F21</f>
        <v>1947.2885176848954</v>
      </c>
      <c r="E22" s="32">
        <v>2000</v>
      </c>
      <c r="F22" s="33">
        <v>1000</v>
      </c>
      <c r="G22" s="34">
        <v>100</v>
      </c>
      <c r="H22" s="36">
        <v>30</v>
      </c>
      <c r="I22" s="38">
        <v>1678.75</v>
      </c>
      <c r="J22" s="39">
        <v>278.5</v>
      </c>
      <c r="K22" s="107">
        <v>32.4</v>
      </c>
      <c r="L22" s="108"/>
      <c r="O22" s="21"/>
      <c r="P22" s="21"/>
      <c r="Q22" s="21"/>
      <c r="R22" s="21"/>
    </row>
    <row r="23" spans="1:18" ht="15">
      <c r="A23" s="44">
        <f t="shared" si="1"/>
        <v>21</v>
      </c>
      <c r="B23" s="23" t="s">
        <v>58</v>
      </c>
      <c r="C23" s="22" t="s">
        <v>29</v>
      </c>
      <c r="D23" s="54">
        <f>'דיווח דיגומים'!F22</f>
        <v>1161.8501932106626</v>
      </c>
      <c r="E23" s="32">
        <v>2000</v>
      </c>
      <c r="F23" s="33">
        <v>1000</v>
      </c>
      <c r="G23" s="34">
        <v>100</v>
      </c>
      <c r="H23" s="36">
        <v>30</v>
      </c>
      <c r="I23" s="38">
        <v>3658.75</v>
      </c>
      <c r="J23" s="39">
        <v>870.25</v>
      </c>
      <c r="K23" s="107"/>
      <c r="L23" s="108"/>
      <c r="O23" s="21"/>
      <c r="P23" s="21"/>
      <c r="Q23" s="21"/>
      <c r="R23" s="21"/>
    </row>
    <row r="24" spans="1:18" ht="15">
      <c r="A24" s="44">
        <f t="shared" si="1"/>
        <v>22</v>
      </c>
      <c r="B24" s="53" t="s">
        <v>59</v>
      </c>
      <c r="C24" s="22" t="s">
        <v>60</v>
      </c>
      <c r="D24" s="54">
        <f>'דיווח דיגומים'!F23</f>
        <v>9847.1955081520955</v>
      </c>
      <c r="E24" s="32">
        <v>2000</v>
      </c>
      <c r="F24" s="33">
        <v>1000</v>
      </c>
      <c r="G24" s="34">
        <v>100</v>
      </c>
      <c r="H24" s="36">
        <v>30</v>
      </c>
      <c r="I24" s="38">
        <v>4407.5</v>
      </c>
      <c r="J24" s="39">
        <v>469</v>
      </c>
      <c r="K24" s="107">
        <v>214.36</v>
      </c>
      <c r="L24" s="108">
        <v>50.34</v>
      </c>
      <c r="O24" s="21"/>
      <c r="P24" s="21"/>
      <c r="Q24" s="21"/>
      <c r="R24" s="21"/>
    </row>
    <row r="25" spans="1:18" ht="15">
      <c r="A25" s="44">
        <f t="shared" si="1"/>
        <v>23</v>
      </c>
      <c r="B25" s="23" t="s">
        <v>61</v>
      </c>
      <c r="C25" s="22" t="s">
        <v>60</v>
      </c>
      <c r="D25" s="54">
        <f>'דיווח דיגומים'!F24</f>
        <v>8786.7285513621155</v>
      </c>
      <c r="E25" s="32">
        <v>2000</v>
      </c>
      <c r="F25" s="33">
        <v>1000</v>
      </c>
      <c r="G25" s="34">
        <v>100</v>
      </c>
      <c r="H25" s="36">
        <v>30</v>
      </c>
      <c r="I25" s="38">
        <v>4597.5</v>
      </c>
      <c r="J25" s="39">
        <v>2068.67</v>
      </c>
      <c r="K25" s="107">
        <v>423</v>
      </c>
      <c r="L25" s="108">
        <v>104.02</v>
      </c>
      <c r="O25" s="21"/>
      <c r="P25" s="21"/>
      <c r="Q25" s="21"/>
      <c r="R25" s="21"/>
    </row>
    <row r="26" spans="1:18" ht="15">
      <c r="A26" s="44">
        <f t="shared" si="1"/>
        <v>24</v>
      </c>
      <c r="B26" s="23" t="s">
        <v>62</v>
      </c>
      <c r="C26" s="22" t="s">
        <v>60</v>
      </c>
      <c r="D26" s="54">
        <f>'דיווח דיגומים'!F25</f>
        <v>2909.2010164102571</v>
      </c>
      <c r="E26" s="32">
        <v>5000</v>
      </c>
      <c r="F26" s="33">
        <v>3000</v>
      </c>
      <c r="G26" s="34">
        <v>450</v>
      </c>
      <c r="H26" s="36">
        <v>90</v>
      </c>
      <c r="I26" s="38">
        <v>3983.75</v>
      </c>
      <c r="J26" s="39">
        <v>1174.25</v>
      </c>
      <c r="K26" s="107">
        <v>401.35</v>
      </c>
      <c r="L26" s="108">
        <v>80.42</v>
      </c>
      <c r="O26" s="21"/>
      <c r="P26" s="21"/>
      <c r="Q26" s="21"/>
      <c r="R26" s="21"/>
    </row>
    <row r="27" spans="1:18" ht="15">
      <c r="A27" s="44">
        <f t="shared" si="1"/>
        <v>25</v>
      </c>
      <c r="B27" s="23" t="s">
        <v>63</v>
      </c>
      <c r="C27" s="22" t="s">
        <v>60</v>
      </c>
      <c r="D27" s="54">
        <f>'דיווח דיגומים'!F26</f>
        <v>7937.5714628634951</v>
      </c>
      <c r="E27" s="32">
        <v>5000</v>
      </c>
      <c r="F27" s="33">
        <v>3000</v>
      </c>
      <c r="G27" s="34">
        <v>450</v>
      </c>
      <c r="H27" s="36">
        <v>90</v>
      </c>
      <c r="I27" s="38">
        <v>9996.25</v>
      </c>
      <c r="J27" s="39">
        <v>7363.5</v>
      </c>
      <c r="K27" s="107">
        <v>447.76</v>
      </c>
      <c r="L27" s="108">
        <v>137.63999999999999</v>
      </c>
      <c r="O27" s="21"/>
      <c r="P27" s="21"/>
      <c r="Q27" s="21"/>
      <c r="R27" s="21"/>
    </row>
    <row r="28" spans="1:18" ht="15">
      <c r="A28" s="44">
        <f t="shared" si="1"/>
        <v>26</v>
      </c>
      <c r="B28" s="23" t="s">
        <v>65</v>
      </c>
      <c r="C28" s="22" t="s">
        <v>60</v>
      </c>
      <c r="D28" s="54">
        <f>'דיווח דיגומים'!F27</f>
        <v>15981.188079355454</v>
      </c>
      <c r="E28" s="32">
        <v>5000</v>
      </c>
      <c r="F28" s="33">
        <v>3000</v>
      </c>
      <c r="G28" s="34">
        <v>450</v>
      </c>
      <c r="H28" s="36">
        <v>90</v>
      </c>
      <c r="I28" s="38">
        <v>2217.5</v>
      </c>
      <c r="J28" s="39">
        <v>937</v>
      </c>
      <c r="K28" s="107">
        <v>211.68</v>
      </c>
      <c r="L28" s="108">
        <v>47.56</v>
      </c>
      <c r="O28" s="21"/>
      <c r="P28" s="21"/>
      <c r="Q28" s="21"/>
      <c r="R28" s="21"/>
    </row>
    <row r="29" spans="1:18" ht="15.75" thickBot="1">
      <c r="A29" s="151">
        <f t="shared" si="1"/>
        <v>27</v>
      </c>
      <c r="B29" s="152" t="s">
        <v>66</v>
      </c>
      <c r="C29" s="153" t="s">
        <v>60</v>
      </c>
      <c r="D29" s="154">
        <f>'דיווח דיגומים'!F28</f>
        <v>12335.220002568121</v>
      </c>
      <c r="E29" s="155">
        <v>5000</v>
      </c>
      <c r="F29" s="156">
        <v>3000</v>
      </c>
      <c r="G29" s="157">
        <v>450</v>
      </c>
      <c r="H29" s="158">
        <v>90</v>
      </c>
      <c r="I29" s="105">
        <v>2384</v>
      </c>
      <c r="J29" s="106">
        <v>403.83</v>
      </c>
      <c r="K29" s="109">
        <v>288.12</v>
      </c>
      <c r="L29" s="110">
        <v>5.0599999999999996</v>
      </c>
      <c r="O29" s="21"/>
      <c r="P29" s="21"/>
      <c r="Q29" s="21"/>
      <c r="R29" s="21"/>
    </row>
    <row r="30" spans="1:18">
      <c r="O30" s="21"/>
      <c r="P30" s="21"/>
      <c r="Q30" s="21"/>
      <c r="R30" s="21"/>
    </row>
  </sheetData>
  <mergeCells count="2">
    <mergeCell ref="E1:H1"/>
    <mergeCell ref="I1:L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rightToLeft="1" zoomScaleNormal="100" workbookViewId="0">
      <selection activeCell="C22" sqref="C22"/>
    </sheetView>
  </sheetViews>
  <sheetFormatPr defaultColWidth="9" defaultRowHeight="14.25"/>
  <cols>
    <col min="1" max="1" width="4.625" style="1" customWidth="1"/>
    <col min="2" max="2" width="30.75" style="65" customWidth="1"/>
    <col min="3" max="3" width="36.75" style="65" customWidth="1"/>
    <col min="4" max="4" width="13.25" style="92" customWidth="1"/>
    <col min="5" max="5" width="13.375" style="60" customWidth="1"/>
    <col min="6" max="7" width="14.75" style="64" customWidth="1"/>
    <col min="8" max="8" width="9" style="1"/>
    <col min="9" max="9" width="22.375" style="1" customWidth="1"/>
    <col min="10" max="10" width="16.375" style="1" customWidth="1"/>
    <col min="11" max="11" width="11.25" style="1" customWidth="1"/>
    <col min="12" max="12" width="12.375" style="1" customWidth="1"/>
    <col min="13" max="13" width="12.25" style="1" customWidth="1"/>
    <col min="14" max="16384" width="9" style="1"/>
  </cols>
  <sheetData>
    <row r="1" spans="1:14" s="7" customFormat="1" ht="27" customHeight="1" thickBot="1">
      <c r="A1" s="56" t="s">
        <v>18</v>
      </c>
      <c r="B1" s="66" t="s">
        <v>11</v>
      </c>
      <c r="C1" s="56" t="s">
        <v>17</v>
      </c>
      <c r="D1" s="88" t="s">
        <v>24</v>
      </c>
      <c r="E1" s="75" t="s">
        <v>23</v>
      </c>
      <c r="F1" s="66" t="s">
        <v>22</v>
      </c>
      <c r="G1" s="57" t="s">
        <v>21</v>
      </c>
      <c r="H1" s="58"/>
      <c r="I1" s="7" t="s">
        <v>108</v>
      </c>
      <c r="K1" s="7" t="s">
        <v>24</v>
      </c>
      <c r="L1" s="7" t="s">
        <v>23</v>
      </c>
      <c r="M1" s="7" t="s">
        <v>22</v>
      </c>
      <c r="N1" s="7" t="s">
        <v>21</v>
      </c>
    </row>
    <row r="2" spans="1:14" ht="15" thickBot="1">
      <c r="A2" s="137">
        <v>1</v>
      </c>
      <c r="B2" s="114" t="s">
        <v>77</v>
      </c>
      <c r="C2" s="74" t="s">
        <v>104</v>
      </c>
      <c r="D2" s="117">
        <v>318.2</v>
      </c>
      <c r="E2" s="119">
        <v>44979</v>
      </c>
      <c r="F2" s="116" t="s">
        <v>107</v>
      </c>
      <c r="G2" s="115">
        <v>5.94</v>
      </c>
      <c r="H2" s="59"/>
    </row>
    <row r="3" spans="1:14" ht="15" thickBot="1">
      <c r="A3" s="138">
        <v>2</v>
      </c>
      <c r="B3" s="69" t="s">
        <v>25</v>
      </c>
      <c r="C3" s="73" t="s">
        <v>81</v>
      </c>
      <c r="D3" s="118">
        <v>2817</v>
      </c>
      <c r="E3" s="94">
        <v>45286</v>
      </c>
      <c r="F3" s="120" t="s">
        <v>113</v>
      </c>
      <c r="G3" s="113">
        <v>2.1</v>
      </c>
      <c r="H3" s="60"/>
    </row>
    <row r="4" spans="1:14">
      <c r="A4" s="139">
        <v>3</v>
      </c>
      <c r="B4" s="68" t="s">
        <v>32</v>
      </c>
      <c r="C4" s="72" t="s">
        <v>29</v>
      </c>
      <c r="D4" s="90">
        <v>20608</v>
      </c>
      <c r="E4" s="50">
        <v>45040</v>
      </c>
      <c r="F4" s="81" t="s">
        <v>105</v>
      </c>
      <c r="G4" s="87">
        <v>2.7</v>
      </c>
      <c r="H4" s="60"/>
    </row>
    <row r="5" spans="1:14" ht="15" thickBot="1">
      <c r="A5" s="140"/>
      <c r="B5" s="68" t="s">
        <v>32</v>
      </c>
      <c r="C5" s="72" t="s">
        <v>29</v>
      </c>
      <c r="D5" s="90">
        <v>30280</v>
      </c>
      <c r="E5" s="50">
        <v>45229</v>
      </c>
      <c r="F5" s="79" t="s">
        <v>105</v>
      </c>
      <c r="G5" s="87">
        <v>11.54</v>
      </c>
      <c r="H5" s="60"/>
    </row>
    <row r="6" spans="1:14">
      <c r="A6" s="139">
        <v>4</v>
      </c>
      <c r="B6" s="67" t="s">
        <v>78</v>
      </c>
      <c r="C6" s="71" t="s">
        <v>37</v>
      </c>
      <c r="D6" s="89">
        <v>144</v>
      </c>
      <c r="E6" s="51">
        <v>45288</v>
      </c>
      <c r="F6" s="81" t="s">
        <v>99</v>
      </c>
      <c r="G6" s="86">
        <v>45</v>
      </c>
      <c r="H6" s="60"/>
      <c r="L6" s="50"/>
    </row>
    <row r="7" spans="1:14" ht="15" thickBot="1">
      <c r="A7" s="140"/>
      <c r="B7" s="69" t="s">
        <v>79</v>
      </c>
      <c r="C7" s="73" t="s">
        <v>37</v>
      </c>
      <c r="D7" s="91">
        <v>144</v>
      </c>
      <c r="E7" s="52">
        <v>45288</v>
      </c>
      <c r="F7" s="80" t="s">
        <v>99</v>
      </c>
      <c r="G7" s="122">
        <v>760</v>
      </c>
      <c r="H7" s="60"/>
      <c r="L7" s="50"/>
    </row>
    <row r="8" spans="1:14" ht="15" thickBot="1">
      <c r="A8" s="141">
        <v>5</v>
      </c>
      <c r="B8" s="69" t="s">
        <v>41</v>
      </c>
      <c r="C8" s="73" t="s">
        <v>42</v>
      </c>
      <c r="D8" s="123">
        <v>1111.0999999999999</v>
      </c>
      <c r="E8" s="94">
        <v>45053</v>
      </c>
      <c r="F8" s="116" t="s">
        <v>101</v>
      </c>
      <c r="G8" s="113">
        <v>333</v>
      </c>
      <c r="H8" s="60"/>
    </row>
    <row r="9" spans="1:14" ht="15" thickBot="1">
      <c r="A9" s="142">
        <v>6</v>
      </c>
      <c r="B9" s="74" t="s">
        <v>47</v>
      </c>
      <c r="C9" s="70" t="s">
        <v>45</v>
      </c>
      <c r="D9" s="124">
        <v>27</v>
      </c>
      <c r="E9" s="126">
        <v>45103</v>
      </c>
      <c r="F9" s="82" t="s">
        <v>106</v>
      </c>
      <c r="G9" s="125">
        <v>0.28000000000000003</v>
      </c>
      <c r="H9" s="60"/>
    </row>
    <row r="10" spans="1:14">
      <c r="A10" s="139">
        <v>7</v>
      </c>
      <c r="B10" s="132" t="s">
        <v>48</v>
      </c>
      <c r="C10" s="128" t="s">
        <v>45</v>
      </c>
      <c r="D10" s="76">
        <v>27</v>
      </c>
      <c r="E10" s="51">
        <v>45036</v>
      </c>
      <c r="F10" s="76" t="s">
        <v>102</v>
      </c>
      <c r="G10" s="83">
        <v>12.3</v>
      </c>
      <c r="H10" s="60"/>
    </row>
    <row r="11" spans="1:14">
      <c r="A11" s="143"/>
      <c r="B11" s="133" t="s">
        <v>48</v>
      </c>
      <c r="C11" s="130" t="s">
        <v>45</v>
      </c>
      <c r="D11" s="77">
        <v>27</v>
      </c>
      <c r="E11" s="50">
        <v>45036</v>
      </c>
      <c r="F11" s="77" t="s">
        <v>106</v>
      </c>
      <c r="G11" s="84">
        <v>0.23</v>
      </c>
      <c r="H11" s="60"/>
    </row>
    <row r="12" spans="1:14" ht="15" thickBot="1">
      <c r="A12" s="140"/>
      <c r="B12" s="133" t="s">
        <v>48</v>
      </c>
      <c r="C12" s="130" t="s">
        <v>45</v>
      </c>
      <c r="D12" s="77">
        <v>27</v>
      </c>
      <c r="E12" s="50">
        <v>45242</v>
      </c>
      <c r="F12" s="77" t="s">
        <v>102</v>
      </c>
      <c r="G12" s="84">
        <v>2.56</v>
      </c>
      <c r="H12" s="60"/>
    </row>
    <row r="13" spans="1:14">
      <c r="A13" s="139">
        <v>8</v>
      </c>
      <c r="B13" s="127" t="s">
        <v>51</v>
      </c>
      <c r="C13" s="132" t="s">
        <v>104</v>
      </c>
      <c r="D13" s="112">
        <v>720</v>
      </c>
      <c r="E13" s="93">
        <v>45158</v>
      </c>
      <c r="F13" s="76" t="s">
        <v>107</v>
      </c>
      <c r="G13" s="83">
        <v>5.8</v>
      </c>
      <c r="H13" s="60"/>
    </row>
    <row r="14" spans="1:14" ht="15" thickBot="1">
      <c r="A14" s="140"/>
      <c r="B14" s="129" t="s">
        <v>51</v>
      </c>
      <c r="C14" s="133" t="s">
        <v>104</v>
      </c>
      <c r="D14" s="92">
        <v>858.5</v>
      </c>
      <c r="E14" s="135">
        <v>45243</v>
      </c>
      <c r="F14" s="77" t="s">
        <v>100</v>
      </c>
      <c r="G14" s="84">
        <v>282</v>
      </c>
      <c r="H14" s="60"/>
    </row>
    <row r="15" spans="1:14">
      <c r="A15" s="139">
        <v>9</v>
      </c>
      <c r="B15" s="132" t="s">
        <v>52</v>
      </c>
      <c r="C15" s="128" t="s">
        <v>104</v>
      </c>
      <c r="D15" s="76">
        <v>576</v>
      </c>
      <c r="E15" s="51">
        <v>45011</v>
      </c>
      <c r="F15" s="76" t="s">
        <v>98</v>
      </c>
      <c r="G15" s="83">
        <v>1030</v>
      </c>
      <c r="H15" s="60"/>
    </row>
    <row r="16" spans="1:14">
      <c r="A16" s="143"/>
      <c r="B16" s="133" t="s">
        <v>52</v>
      </c>
      <c r="C16" s="130" t="s">
        <v>104</v>
      </c>
      <c r="D16" s="77">
        <v>576</v>
      </c>
      <c r="E16" s="50">
        <v>45011</v>
      </c>
      <c r="F16" s="77" t="s">
        <v>100</v>
      </c>
      <c r="G16" s="84">
        <v>506</v>
      </c>
      <c r="H16" s="60"/>
    </row>
    <row r="17" spans="1:8" ht="15" thickBot="1">
      <c r="A17" s="140"/>
      <c r="B17" s="133" t="s">
        <v>52</v>
      </c>
      <c r="C17" s="130" t="s">
        <v>104</v>
      </c>
      <c r="D17" s="77">
        <v>639</v>
      </c>
      <c r="E17" s="50">
        <v>45103</v>
      </c>
      <c r="F17" s="77" t="s">
        <v>100</v>
      </c>
      <c r="G17" s="84">
        <v>284</v>
      </c>
      <c r="H17" s="60"/>
    </row>
    <row r="18" spans="1:8">
      <c r="A18" s="139">
        <v>10</v>
      </c>
      <c r="B18" s="132" t="s">
        <v>53</v>
      </c>
      <c r="C18" s="128" t="s">
        <v>29</v>
      </c>
      <c r="D18" s="76">
        <v>23324</v>
      </c>
      <c r="E18" s="51">
        <v>45012</v>
      </c>
      <c r="F18" s="76" t="s">
        <v>105</v>
      </c>
      <c r="G18" s="83">
        <v>2.7</v>
      </c>
      <c r="H18" s="60"/>
    </row>
    <row r="19" spans="1:8">
      <c r="A19" s="143"/>
      <c r="B19" s="133" t="s">
        <v>53</v>
      </c>
      <c r="C19" s="130" t="s">
        <v>29</v>
      </c>
      <c r="D19" s="77">
        <v>21224</v>
      </c>
      <c r="E19" s="50">
        <v>45040</v>
      </c>
      <c r="F19" s="77" t="s">
        <v>105</v>
      </c>
      <c r="G19" s="84">
        <v>2.7</v>
      </c>
      <c r="H19" s="60"/>
    </row>
    <row r="20" spans="1:8" ht="15" thickBot="1">
      <c r="A20" s="140"/>
      <c r="B20" s="134" t="s">
        <v>53</v>
      </c>
      <c r="C20" s="131" t="s">
        <v>29</v>
      </c>
      <c r="D20" s="78">
        <v>5572</v>
      </c>
      <c r="E20" s="52">
        <v>45188</v>
      </c>
      <c r="F20" s="78" t="s">
        <v>105</v>
      </c>
      <c r="G20" s="85">
        <v>3.4</v>
      </c>
      <c r="H20" s="60"/>
    </row>
    <row r="21" spans="1:8" ht="15" thickBot="1">
      <c r="A21" s="141">
        <v>11</v>
      </c>
      <c r="B21" s="134" t="s">
        <v>109</v>
      </c>
      <c r="C21" s="131" t="s">
        <v>29</v>
      </c>
      <c r="D21" s="78">
        <v>2799</v>
      </c>
      <c r="E21" s="52">
        <v>45284</v>
      </c>
      <c r="F21" s="78" t="s">
        <v>100</v>
      </c>
      <c r="G21" s="85">
        <v>251</v>
      </c>
      <c r="H21" s="60"/>
    </row>
    <row r="22" spans="1:8" ht="15" thickBot="1">
      <c r="A22" s="141">
        <v>12</v>
      </c>
      <c r="B22" s="134" t="s">
        <v>57</v>
      </c>
      <c r="C22" s="131" t="s">
        <v>29</v>
      </c>
      <c r="D22" s="78">
        <v>603</v>
      </c>
      <c r="E22" s="52">
        <v>45253</v>
      </c>
      <c r="F22" s="78" t="s">
        <v>100</v>
      </c>
      <c r="G22" s="85">
        <v>304</v>
      </c>
      <c r="H22" s="60"/>
    </row>
    <row r="23" spans="1:8">
      <c r="A23" s="139">
        <v>13</v>
      </c>
      <c r="B23" s="132" t="s">
        <v>58</v>
      </c>
      <c r="C23" s="128" t="s">
        <v>104</v>
      </c>
      <c r="D23" s="76">
        <v>270</v>
      </c>
      <c r="E23" s="51">
        <v>45055</v>
      </c>
      <c r="F23" s="76" t="s">
        <v>101</v>
      </c>
      <c r="G23" s="83">
        <v>354</v>
      </c>
      <c r="H23" s="60"/>
    </row>
    <row r="24" spans="1:8">
      <c r="A24" s="143"/>
      <c r="B24" s="133" t="s">
        <v>58</v>
      </c>
      <c r="C24" s="130" t="s">
        <v>104</v>
      </c>
      <c r="D24" s="77">
        <v>270</v>
      </c>
      <c r="E24" s="50">
        <v>45055</v>
      </c>
      <c r="F24" s="77" t="s">
        <v>100</v>
      </c>
      <c r="G24" s="84">
        <v>277</v>
      </c>
      <c r="H24" s="60"/>
    </row>
    <row r="25" spans="1:8">
      <c r="A25" s="143"/>
      <c r="B25" s="133" t="s">
        <v>58</v>
      </c>
      <c r="C25" s="130" t="s">
        <v>104</v>
      </c>
      <c r="D25" s="77">
        <v>549</v>
      </c>
      <c r="E25" s="50">
        <v>45230</v>
      </c>
      <c r="F25" s="77" t="s">
        <v>98</v>
      </c>
      <c r="G25" s="84">
        <v>604</v>
      </c>
    </row>
    <row r="26" spans="1:8" ht="15" thickBot="1">
      <c r="A26" s="140"/>
      <c r="B26" s="134" t="s">
        <v>58</v>
      </c>
      <c r="C26" s="131" t="s">
        <v>104</v>
      </c>
      <c r="D26" s="78">
        <v>549</v>
      </c>
      <c r="E26" s="52">
        <v>45230</v>
      </c>
      <c r="F26" s="78" t="s">
        <v>100</v>
      </c>
      <c r="G26" s="85">
        <v>350</v>
      </c>
    </row>
    <row r="27" spans="1:8">
      <c r="A27" s="121"/>
      <c r="B27" s="1"/>
      <c r="C27" s="1"/>
      <c r="D27" s="1"/>
      <c r="E27" s="1"/>
      <c r="F27" s="1"/>
      <c r="G27" s="1"/>
    </row>
    <row r="28" spans="1:8" ht="12.75">
      <c r="B28" s="1"/>
      <c r="C28" s="1"/>
      <c r="D28" s="1"/>
      <c r="E28" s="1"/>
      <c r="F28" s="1"/>
      <c r="G28" s="1"/>
    </row>
    <row r="29" spans="1:8" ht="12.75">
      <c r="B29" s="1"/>
      <c r="C29" s="1"/>
      <c r="D29" s="1"/>
      <c r="E29" s="1"/>
      <c r="F29" s="1"/>
      <c r="G29" s="1"/>
    </row>
    <row r="30" spans="1:8" ht="12.75">
      <c r="B30" s="1"/>
      <c r="C30" s="1"/>
      <c r="D30" s="1"/>
      <c r="E30" s="1"/>
      <c r="F30" s="1"/>
      <c r="G30" s="1"/>
    </row>
    <row r="31" spans="1:8" ht="12.75">
      <c r="B31" s="1"/>
      <c r="C31" s="1"/>
      <c r="D31" s="1"/>
      <c r="E31" s="1"/>
      <c r="F31" s="1"/>
      <c r="G31" s="1"/>
    </row>
    <row r="32" spans="1:8">
      <c r="A32" s="121"/>
      <c r="B32" s="60"/>
      <c r="C32" s="60"/>
      <c r="E32" s="50"/>
      <c r="G32" s="92"/>
    </row>
    <row r="33" spans="1:12">
      <c r="A33" s="121"/>
      <c r="B33" s="60"/>
      <c r="C33" s="60"/>
      <c r="E33" s="50"/>
      <c r="G33" s="92"/>
      <c r="L33" s="50"/>
    </row>
    <row r="34" spans="1:12">
      <c r="A34" s="121"/>
      <c r="B34" s="60"/>
      <c r="C34" s="60"/>
      <c r="E34" s="50"/>
      <c r="G34" s="92"/>
      <c r="L34" s="50"/>
    </row>
    <row r="35" spans="1:12">
      <c r="A35" s="121"/>
      <c r="B35" s="60"/>
      <c r="C35" s="60"/>
      <c r="E35" s="50"/>
      <c r="G35" s="92"/>
      <c r="L35" s="50"/>
    </row>
    <row r="36" spans="1:12">
      <c r="A36" s="121"/>
      <c r="B36" s="60"/>
      <c r="C36" s="60"/>
      <c r="E36" s="50"/>
      <c r="G36" s="92"/>
      <c r="L36" s="50"/>
    </row>
    <row r="37" spans="1:12">
      <c r="A37" s="121"/>
      <c r="B37" s="60"/>
      <c r="C37" s="60"/>
      <c r="E37" s="50"/>
      <c r="L37" s="50"/>
    </row>
    <row r="38" spans="1:12">
      <c r="A38" s="121"/>
      <c r="B38" s="60"/>
      <c r="C38" s="60"/>
      <c r="E38" s="50"/>
      <c r="L38" s="50"/>
    </row>
    <row r="39" spans="1:12">
      <c r="A39" s="121"/>
      <c r="B39" s="60"/>
      <c r="C39" s="60"/>
      <c r="E39" s="50"/>
      <c r="L39" s="50"/>
    </row>
    <row r="40" spans="1:12">
      <c r="A40" s="121"/>
      <c r="B40" s="60"/>
      <c r="C40" s="60"/>
      <c r="E40" s="50"/>
      <c r="L40" s="50"/>
    </row>
    <row r="41" spans="1:12">
      <c r="A41" s="121"/>
      <c r="B41" s="60"/>
      <c r="C41" s="60"/>
      <c r="E41" s="50"/>
      <c r="L41" s="50"/>
    </row>
    <row r="42" spans="1:12">
      <c r="A42" s="121"/>
      <c r="B42" s="60"/>
      <c r="C42" s="60"/>
      <c r="E42" s="50"/>
      <c r="L42" s="50"/>
    </row>
    <row r="43" spans="1:12">
      <c r="L43" s="50"/>
    </row>
    <row r="44" spans="1:12">
      <c r="L44" s="50"/>
    </row>
    <row r="45" spans="1:12">
      <c r="L45" s="50"/>
    </row>
    <row r="46" spans="1:12">
      <c r="L46" s="50"/>
    </row>
    <row r="47" spans="1:12">
      <c r="L47" s="50"/>
    </row>
    <row r="48" spans="1:12">
      <c r="L48" s="50"/>
    </row>
    <row r="60" spans="12:12">
      <c r="L60" s="50"/>
    </row>
    <row r="61" spans="12:12">
      <c r="L61" s="50"/>
    </row>
    <row r="62" spans="12:12">
      <c r="L62" s="50"/>
    </row>
    <row r="63" spans="12:12">
      <c r="L63" s="50"/>
    </row>
    <row r="64" spans="12:12">
      <c r="L64" s="50"/>
    </row>
  </sheetData>
  <sortState ref="A2:G16">
    <sortCondition ref="B2:B16"/>
  </sortState>
  <mergeCells count="7">
    <mergeCell ref="A23:A26"/>
    <mergeCell ref="A4:A5"/>
    <mergeCell ref="A6:A7"/>
    <mergeCell ref="A10:A12"/>
    <mergeCell ref="A13:A14"/>
    <mergeCell ref="A15:A17"/>
    <mergeCell ref="A18:A20"/>
  </mergeCells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2</OrderIndex>
    <Description xmlns="7c9e7d92-4d2e-4d6f-8ea5-12e4091e13b4">פורמט דיווח שנתי - שפכי מפעלים</Description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B5A255B7C4A2E44E87D23E2690BDFEEB" ma:contentTypeVersion="13" ma:contentTypeDescription="" ma:contentTypeScope="" ma:versionID="8b9f27d73638b0e07b0398b68762b490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3A55E-DD14-4979-9363-EEEB7C98DD91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7c9e7d92-4d2e-4d6f-8ea5-12e4091e13b4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39319D-D568-403D-9541-5A6976EA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להגשת דוחות שנתיים</dc:title>
  <dc:creator>Yoni</dc:creator>
  <cp:lastModifiedBy>קרן מלאכי</cp:lastModifiedBy>
  <dcterms:created xsi:type="dcterms:W3CDTF">2014-07-02T11:46:06Z</dcterms:created>
  <dcterms:modified xsi:type="dcterms:W3CDTF">2024-04-01T18:34:48Z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0x0101009B062CC07971A94494097F37B7CF51C700B5A255B7C4A2E44E87D23E2690BDFEEB</vt:lpwstr>
  </property>
</Properties>
</file>